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7260" yWindow="345" windowWidth="11985" windowHeight="8055" tabRatio="883"/>
  </bookViews>
  <sheets>
    <sheet name="入力表（最初に入力）" sheetId="14" r:id="rId1"/>
    <sheet name="様式第1-2号" sheetId="1" r:id="rId2"/>
    <sheet name="別紙（事業内容）" sheetId="10" r:id="rId3"/>
    <sheet name="別添（経費の配分）" sheetId="13" r:id="rId4"/>
    <sheet name="役割分担表" sheetId="18" r:id="rId5"/>
  </sheets>
  <definedNames>
    <definedName name="_xlnm.Print_Area" localSheetId="0">'入力表（最初に入力）'!$B$1:$X$14</definedName>
    <definedName name="_xlnm.Print_Area" localSheetId="2">'別紙（事業内容）'!$A$3:$AH$278</definedName>
    <definedName name="_xlnm.Print_Area" localSheetId="3">'別添（経費の配分）'!$A$3:$M$26</definedName>
    <definedName name="_xlnm.Print_Area" localSheetId="4">役割分担表!$A$1:$I$58</definedName>
    <definedName name="_xlnm.Print_Area" localSheetId="1">'様式第1-2号'!$A$3:$AG$32</definedName>
  </definedNames>
  <calcPr calcId="145621"/>
</workbook>
</file>

<file path=xl/calcChain.xml><?xml version="1.0" encoding="utf-8"?>
<calcChain xmlns="http://schemas.openxmlformats.org/spreadsheetml/2006/main">
  <c r="AJ212" i="10" l="1"/>
  <c r="AJ277" i="10" l="1"/>
  <c r="AJ276" i="10"/>
  <c r="AJ275" i="10"/>
  <c r="AJ274" i="10"/>
  <c r="AJ273" i="10"/>
  <c r="AJ272" i="10"/>
  <c r="AJ271" i="10"/>
  <c r="AJ270" i="10"/>
  <c r="AJ269" i="10"/>
  <c r="AJ268" i="10"/>
  <c r="AJ267" i="10"/>
  <c r="AJ266" i="10"/>
  <c r="AJ265" i="10"/>
  <c r="AJ264" i="10"/>
  <c r="AJ263" i="10"/>
  <c r="AJ262" i="10"/>
  <c r="AJ261" i="10"/>
  <c r="AJ260" i="10"/>
  <c r="AJ259" i="10"/>
  <c r="AJ258" i="10"/>
  <c r="AJ257" i="10"/>
  <c r="AJ256" i="10"/>
  <c r="AJ255" i="10"/>
  <c r="AJ254" i="10"/>
  <c r="AJ253" i="10"/>
  <c r="AJ252" i="10"/>
  <c r="AJ251" i="10"/>
  <c r="AJ250" i="10"/>
  <c r="AJ249" i="10"/>
  <c r="AJ248" i="10"/>
  <c r="AJ247" i="10"/>
  <c r="AJ246" i="10"/>
  <c r="AJ245" i="10"/>
  <c r="AJ244" i="10"/>
  <c r="AJ243" i="10"/>
  <c r="AJ242" i="10"/>
  <c r="AJ241" i="10"/>
  <c r="AJ240" i="10"/>
  <c r="AJ239" i="10"/>
  <c r="AJ238" i="10"/>
  <c r="AJ236" i="10"/>
  <c r="AJ235" i="10"/>
  <c r="AJ234" i="10"/>
  <c r="AJ233" i="10"/>
  <c r="AJ232" i="10"/>
  <c r="AJ231" i="10"/>
  <c r="AJ230" i="10"/>
  <c r="AJ229" i="10"/>
  <c r="AJ228" i="10"/>
  <c r="AJ227" i="10"/>
  <c r="AJ226" i="10"/>
  <c r="AJ225" i="10"/>
  <c r="AJ224" i="10"/>
  <c r="AJ223" i="10"/>
  <c r="AJ222" i="10"/>
  <c r="AJ221" i="10"/>
  <c r="AJ220" i="10"/>
  <c r="AJ219" i="10"/>
  <c r="AJ218" i="10"/>
  <c r="AJ217" i="10"/>
  <c r="AJ216" i="10"/>
  <c r="AJ215" i="10"/>
  <c r="AJ214" i="10"/>
  <c r="AJ213" i="10"/>
  <c r="O58" i="10" l="1"/>
  <c r="O48" i="10"/>
  <c r="O38" i="10"/>
  <c r="O70" i="10" l="1"/>
  <c r="AB3" i="10"/>
  <c r="BZ4" i="10"/>
  <c r="BY4" i="10"/>
  <c r="BX4" i="10"/>
  <c r="U116" i="10" l="1"/>
  <c r="U112" i="10"/>
  <c r="O223" i="10" l="1"/>
  <c r="N210" i="10" l="1"/>
  <c r="B8" i="1"/>
  <c r="U88" i="10" l="1"/>
  <c r="U84" i="10"/>
  <c r="U80" i="10"/>
  <c r="O21" i="10"/>
  <c r="G11" i="13" l="1"/>
  <c r="F11" i="13"/>
  <c r="E11" i="13"/>
  <c r="D11" i="13"/>
  <c r="G12" i="13"/>
  <c r="F12" i="13"/>
  <c r="E12" i="13"/>
  <c r="D12" i="13"/>
  <c r="I7" i="13"/>
  <c r="BS31" i="1" l="1"/>
  <c r="BR31" i="1"/>
  <c r="BQ31" i="1"/>
  <c r="A31" i="1" s="1"/>
  <c r="O276" i="10" l="1"/>
  <c r="AD275" i="10"/>
  <c r="Y275" i="10"/>
  <c r="T273" i="10"/>
  <c r="O273" i="10"/>
  <c r="AD269" i="10"/>
  <c r="Y269" i="10"/>
  <c r="T267" i="10"/>
  <c r="O267" i="10"/>
  <c r="AD263" i="10"/>
  <c r="Y263" i="10"/>
  <c r="T236" i="10"/>
  <c r="O236" i="10"/>
  <c r="O235" i="10"/>
  <c r="T253" i="10"/>
  <c r="O253" i="10"/>
  <c r="AD249" i="10"/>
  <c r="Y249" i="10"/>
  <c r="T247" i="10"/>
  <c r="T257" i="10" s="1"/>
  <c r="O247" i="10"/>
  <c r="O256" i="10"/>
  <c r="AD255" i="10"/>
  <c r="Y255" i="10"/>
  <c r="AD243" i="10"/>
  <c r="Y243" i="10"/>
  <c r="O224" i="10"/>
  <c r="T224" i="10"/>
  <c r="AD234" i="10"/>
  <c r="Y234" i="10"/>
  <c r="AD232" i="10"/>
  <c r="Y232" i="10"/>
  <c r="AD230" i="10"/>
  <c r="Y230" i="10"/>
  <c r="AD222" i="10"/>
  <c r="Y222" i="10"/>
  <c r="AD220" i="10"/>
  <c r="Y220" i="10"/>
  <c r="AD218" i="10"/>
  <c r="Y218" i="10"/>
  <c r="O257" i="10" l="1"/>
  <c r="AD257" i="10" s="1"/>
  <c r="Y267" i="10"/>
  <c r="Y253" i="10"/>
  <c r="T277" i="10"/>
  <c r="Y236" i="10"/>
  <c r="AD253" i="10"/>
  <c r="AD267" i="10"/>
  <c r="AD224" i="10"/>
  <c r="AD273" i="10"/>
  <c r="Y273" i="10"/>
  <c r="O277" i="10"/>
  <c r="Y247" i="10"/>
  <c r="AD247" i="10"/>
  <c r="AD236" i="10"/>
  <c r="Y224" i="10"/>
  <c r="AD206" i="10"/>
  <c r="Y206" i="10"/>
  <c r="AD204" i="10"/>
  <c r="Y204" i="10"/>
  <c r="T208" i="10"/>
  <c r="T209" i="10"/>
  <c r="T206" i="10"/>
  <c r="T204" i="10"/>
  <c r="AD203" i="10"/>
  <c r="Y210" i="10" l="1"/>
  <c r="AD210" i="10"/>
  <c r="T210" i="10"/>
  <c r="Y257" i="10"/>
  <c r="AD277" i="10"/>
  <c r="Y277" i="10"/>
  <c r="N202" i="10"/>
  <c r="B184" i="10"/>
  <c r="B179" i="10"/>
  <c r="B174" i="10"/>
  <c r="B169" i="10"/>
  <c r="B168" i="10"/>
  <c r="B159" i="10"/>
  <c r="B153" i="10"/>
  <c r="B142" i="10"/>
  <c r="B126" i="10"/>
  <c r="B121" i="10"/>
  <c r="U78" i="10"/>
  <c r="U77" i="10"/>
  <c r="U115" i="10"/>
  <c r="U113" i="10" s="1"/>
  <c r="U111" i="10"/>
  <c r="U114" i="10"/>
  <c r="O114" i="10"/>
  <c r="O113" i="10"/>
  <c r="U110" i="10"/>
  <c r="O110" i="10"/>
  <c r="O109" i="10"/>
  <c r="N104" i="10"/>
  <c r="N103" i="10"/>
  <c r="N97" i="10"/>
  <c r="N98" i="10"/>
  <c r="U19" i="10"/>
  <c r="U17" i="10" s="1"/>
  <c r="U82" i="10"/>
  <c r="U81" i="10"/>
  <c r="U86" i="10"/>
  <c r="U85" i="10"/>
  <c r="O86" i="10"/>
  <c r="O85" i="10"/>
  <c r="O82" i="10"/>
  <c r="O81" i="10"/>
  <c r="O78" i="10"/>
  <c r="O77" i="10"/>
  <c r="O59" i="10"/>
  <c r="O49" i="10"/>
  <c r="U40" i="10"/>
  <c r="U67" i="10"/>
  <c r="U66" i="10"/>
  <c r="U65" i="10"/>
  <c r="U64" i="10"/>
  <c r="U63" i="10"/>
  <c r="U62" i="10"/>
  <c r="U61" i="10"/>
  <c r="U60" i="10"/>
  <c r="U57" i="10"/>
  <c r="U56" i="10"/>
  <c r="U55" i="10"/>
  <c r="U54" i="10"/>
  <c r="U53" i="10"/>
  <c r="U52" i="10"/>
  <c r="U51" i="10"/>
  <c r="U50" i="10"/>
  <c r="U47" i="10"/>
  <c r="U46" i="10"/>
  <c r="U45" i="10"/>
  <c r="U44" i="10"/>
  <c r="U43" i="10"/>
  <c r="U42" i="10"/>
  <c r="U41" i="10"/>
  <c r="U27" i="10"/>
  <c r="U28" i="10"/>
  <c r="U24" i="10"/>
  <c r="U23" i="10"/>
  <c r="U20" i="10"/>
  <c r="U38" i="10" l="1"/>
  <c r="U48" i="10"/>
  <c r="U58" i="10"/>
  <c r="U91" i="10"/>
  <c r="U92" i="10"/>
  <c r="O91" i="10"/>
  <c r="O117" i="10"/>
  <c r="U118" i="10"/>
  <c r="O118" i="10"/>
  <c r="U109" i="10"/>
  <c r="U117" i="10" s="1"/>
  <c r="O92" i="10"/>
  <c r="U49" i="10"/>
  <c r="U59" i="10"/>
  <c r="U39" i="10"/>
  <c r="U25" i="10"/>
  <c r="U21" i="10"/>
  <c r="O25" i="10"/>
  <c r="O17" i="10"/>
  <c r="U70" i="10" l="1"/>
  <c r="U71" i="10"/>
  <c r="N207" i="10"/>
  <c r="U26" i="10"/>
  <c r="U31" i="10" s="1"/>
  <c r="U22" i="10"/>
  <c r="U18" i="10"/>
  <c r="O39" i="10"/>
  <c r="U32" i="10" l="1"/>
  <c r="Y207" i="10"/>
  <c r="T207" i="10"/>
  <c r="AD207" i="10"/>
  <c r="O71" i="10"/>
  <c r="O26" i="10"/>
  <c r="O22" i="10"/>
  <c r="O18" i="10"/>
  <c r="O31" i="10" l="1"/>
  <c r="N205" i="10"/>
  <c r="O32" i="10"/>
  <c r="A13" i="10"/>
  <c r="T205" i="10" l="1"/>
  <c r="T211" i="10" s="1"/>
  <c r="Y205" i="10"/>
  <c r="Y211" i="10" s="1"/>
  <c r="N211" i="10"/>
  <c r="AD205" i="10"/>
  <c r="AD211" i="10" s="1"/>
  <c r="C4" i="10"/>
  <c r="A21" i="1"/>
  <c r="BS17" i="1"/>
  <c r="BR17" i="1"/>
  <c r="BQ17" i="1"/>
  <c r="D17" i="1" l="1"/>
  <c r="I20" i="13" l="1"/>
  <c r="L5" i="13" l="1"/>
  <c r="I21" i="13" l="1"/>
  <c r="O12" i="1"/>
  <c r="L9" i="13"/>
</calcChain>
</file>

<file path=xl/sharedStrings.xml><?xml version="1.0" encoding="utf-8"?>
<sst xmlns="http://schemas.openxmlformats.org/spreadsheetml/2006/main" count="373" uniqueCount="223">
  <si>
    <t>記</t>
    <rPh sb="0" eb="1">
      <t>キ</t>
    </rPh>
    <phoneticPr fontId="2"/>
  </si>
  <si>
    <t>備考</t>
    <rPh sb="0" eb="2">
      <t>ビコウ</t>
    </rPh>
    <phoneticPr fontId="2"/>
  </si>
  <si>
    <t>区分</t>
    <rPh sb="0" eb="2">
      <t>クブン</t>
    </rPh>
    <phoneticPr fontId="2"/>
  </si>
  <si>
    <t>事業項目</t>
    <rPh sb="0" eb="2">
      <t>ジギョウ</t>
    </rPh>
    <rPh sb="2" eb="4">
      <t>コウモク</t>
    </rPh>
    <phoneticPr fontId="2"/>
  </si>
  <si>
    <t>対象経費</t>
    <rPh sb="0" eb="2">
      <t>タイショウ</t>
    </rPh>
    <rPh sb="2" eb="4">
      <t>ケイヒ</t>
    </rPh>
    <phoneticPr fontId="2"/>
  </si>
  <si>
    <t>説明内容</t>
    <rPh sb="0" eb="2">
      <t>セツメイ</t>
    </rPh>
    <rPh sb="2" eb="4">
      <t>ナイヨウ</t>
    </rPh>
    <phoneticPr fontId="2"/>
  </si>
  <si>
    <t>開催時期</t>
    <rPh sb="0" eb="2">
      <t>カイサイ</t>
    </rPh>
    <rPh sb="2" eb="4">
      <t>ジキ</t>
    </rPh>
    <phoneticPr fontId="2"/>
  </si>
  <si>
    <t>開催回数</t>
    <rPh sb="0" eb="2">
      <t>カイサイ</t>
    </rPh>
    <rPh sb="2" eb="4">
      <t>カイスウ</t>
    </rPh>
    <phoneticPr fontId="2"/>
  </si>
  <si>
    <t>参加人数</t>
    <rPh sb="0" eb="2">
      <t>サンカ</t>
    </rPh>
    <rPh sb="2" eb="4">
      <t>ニンズウ</t>
    </rPh>
    <phoneticPr fontId="2"/>
  </si>
  <si>
    <t>月</t>
    <rPh sb="0" eb="1">
      <t>ツキ</t>
    </rPh>
    <phoneticPr fontId="2"/>
  </si>
  <si>
    <t>回</t>
    <rPh sb="0" eb="1">
      <t>カイ</t>
    </rPh>
    <phoneticPr fontId="2"/>
  </si>
  <si>
    <t>人</t>
    <rPh sb="0" eb="1">
      <t>ニン</t>
    </rPh>
    <phoneticPr fontId="2"/>
  </si>
  <si>
    <t>指導時期</t>
    <rPh sb="0" eb="2">
      <t>シドウ</t>
    </rPh>
    <rPh sb="2" eb="4">
      <t>ジキ</t>
    </rPh>
    <phoneticPr fontId="2"/>
  </si>
  <si>
    <t>指導内容</t>
    <rPh sb="0" eb="2">
      <t>シドウ</t>
    </rPh>
    <rPh sb="2" eb="4">
      <t>ナイヨウ</t>
    </rPh>
    <phoneticPr fontId="2"/>
  </si>
  <si>
    <t>実施内容</t>
    <rPh sb="0" eb="2">
      <t>ジッシ</t>
    </rPh>
    <rPh sb="2" eb="4">
      <t>ナイヨウ</t>
    </rPh>
    <phoneticPr fontId="2"/>
  </si>
  <si>
    <t>実施時期</t>
    <rPh sb="0" eb="2">
      <t>ジッシ</t>
    </rPh>
    <rPh sb="2" eb="4">
      <t>ジキ</t>
    </rPh>
    <phoneticPr fontId="2"/>
  </si>
  <si>
    <t>負担区分</t>
    <rPh sb="0" eb="2">
      <t>フタン</t>
    </rPh>
    <rPh sb="2" eb="4">
      <t>クブン</t>
    </rPh>
    <phoneticPr fontId="2"/>
  </si>
  <si>
    <t>その他</t>
    <rPh sb="2" eb="3">
      <t>タ</t>
    </rPh>
    <phoneticPr fontId="2"/>
  </si>
  <si>
    <t>交付時期</t>
    <rPh sb="0" eb="2">
      <t>コウフ</t>
    </rPh>
    <rPh sb="2" eb="4">
      <t>ジキ</t>
    </rPh>
    <phoneticPr fontId="2"/>
  </si>
  <si>
    <t>支援対象組織数</t>
    <rPh sb="0" eb="2">
      <t>シエン</t>
    </rPh>
    <rPh sb="2" eb="4">
      <t>タイショウ</t>
    </rPh>
    <rPh sb="4" eb="6">
      <t>ソシキ</t>
    </rPh>
    <rPh sb="6" eb="7">
      <t>スウ</t>
    </rPh>
    <phoneticPr fontId="2"/>
  </si>
  <si>
    <t>実施回数等</t>
    <rPh sb="0" eb="2">
      <t>ジッシ</t>
    </rPh>
    <rPh sb="2" eb="4">
      <t>カイスウ</t>
    </rPh>
    <rPh sb="4" eb="5">
      <t>トウ</t>
    </rPh>
    <phoneticPr fontId="2"/>
  </si>
  <si>
    <t>旅費</t>
    <rPh sb="0" eb="2">
      <t>リョヒ</t>
    </rPh>
    <phoneticPr fontId="2"/>
  </si>
  <si>
    <t>諸謝金</t>
    <rPh sb="0" eb="1">
      <t>ショ</t>
    </rPh>
    <rPh sb="1" eb="3">
      <t>シャキン</t>
    </rPh>
    <phoneticPr fontId="2"/>
  </si>
  <si>
    <t>委託費</t>
    <rPh sb="0" eb="2">
      <t>イタク</t>
    </rPh>
    <rPh sb="2" eb="3">
      <t>ヒ</t>
    </rPh>
    <phoneticPr fontId="2"/>
  </si>
  <si>
    <t>事務費</t>
    <rPh sb="0" eb="3">
      <t>ジムヒ</t>
    </rPh>
    <phoneticPr fontId="2"/>
  </si>
  <si>
    <t>交付金</t>
    <rPh sb="0" eb="3">
      <t>コウフキン</t>
    </rPh>
    <phoneticPr fontId="2"/>
  </si>
  <si>
    <t>（別紙）</t>
    <rPh sb="1" eb="3">
      <t>ベッシ</t>
    </rPh>
    <phoneticPr fontId="2"/>
  </si>
  <si>
    <t>（別添）</t>
    <rPh sb="1" eb="3">
      <t>ベッテン</t>
    </rPh>
    <phoneticPr fontId="2"/>
  </si>
  <si>
    <t>区　　分</t>
    <rPh sb="0" eb="1">
      <t>ク</t>
    </rPh>
    <rPh sb="3" eb="4">
      <t>ブン</t>
    </rPh>
    <phoneticPr fontId="2"/>
  </si>
  <si>
    <t>長野県</t>
    <rPh sb="0" eb="2">
      <t>ナガノ</t>
    </rPh>
    <rPh sb="2" eb="3">
      <t>ケン</t>
    </rPh>
    <phoneticPr fontId="2"/>
  </si>
  <si>
    <t>国の
交付金</t>
    <rPh sb="0" eb="1">
      <t>クニ</t>
    </rPh>
    <rPh sb="3" eb="6">
      <t>コウフキン</t>
    </rPh>
    <phoneticPr fontId="2"/>
  </si>
  <si>
    <t>提出先及び部数</t>
    <rPh sb="0" eb="1">
      <t>ツツミ</t>
    </rPh>
    <rPh sb="1" eb="2">
      <t>デ</t>
    </rPh>
    <rPh sb="2" eb="3">
      <t>サキ</t>
    </rPh>
    <rPh sb="3" eb="4">
      <t>オヨ</t>
    </rPh>
    <rPh sb="5" eb="7">
      <t>ブスウ</t>
    </rPh>
    <phoneticPr fontId="2"/>
  </si>
  <si>
    <t>交付金に
係る事業に
要する経費</t>
    <phoneticPr fontId="2"/>
  </si>
  <si>
    <t>交付金に
係る事業に
要した経費</t>
    <phoneticPr fontId="2"/>
  </si>
  <si>
    <t>交付金に
係る事業に
要する経費
(要した経費)</t>
    <rPh sb="18" eb="19">
      <t>ヨウ</t>
    </rPh>
    <rPh sb="21" eb="23">
      <t>ケイヒ</t>
    </rPh>
    <phoneticPr fontId="2"/>
  </si>
  <si>
    <t>第　　　号</t>
    <rPh sb="0" eb="1">
      <t>ダイ</t>
    </rPh>
    <rPh sb="4" eb="5">
      <t>ゴウ</t>
    </rPh>
    <phoneticPr fontId="2"/>
  </si>
  <si>
    <t>平成　　年　　月　　日</t>
    <rPh sb="0" eb="2">
      <t>ヘイセイ</t>
    </rPh>
    <rPh sb="4" eb="5">
      <t>ネン</t>
    </rPh>
    <rPh sb="7" eb="8">
      <t>ガツ</t>
    </rPh>
    <rPh sb="10" eb="11">
      <t>ニチ</t>
    </rPh>
    <phoneticPr fontId="2"/>
  </si>
  <si>
    <t>農地維持支払交付金</t>
    <rPh sb="0" eb="2">
      <t>ノウチ</t>
    </rPh>
    <rPh sb="2" eb="4">
      <t>イジ</t>
    </rPh>
    <rPh sb="4" eb="6">
      <t>シハライ</t>
    </rPh>
    <rPh sb="6" eb="9">
      <t>コウフキン</t>
    </rPh>
    <phoneticPr fontId="2"/>
  </si>
  <si>
    <t>多面的機能支払推進交付金　市町村推進事業の経費の配分</t>
    <rPh sb="0" eb="3">
      <t>タメンテキ</t>
    </rPh>
    <rPh sb="3" eb="5">
      <t>キノウ</t>
    </rPh>
    <rPh sb="5" eb="7">
      <t>シハライ</t>
    </rPh>
    <rPh sb="7" eb="9">
      <t>スイシン</t>
    </rPh>
    <rPh sb="9" eb="12">
      <t>コウフキン</t>
    </rPh>
    <rPh sb="13" eb="16">
      <t>シチョウソン</t>
    </rPh>
    <rPh sb="16" eb="18">
      <t>スイシン</t>
    </rPh>
    <rPh sb="18" eb="20">
      <t>ジギョウ</t>
    </rPh>
    <rPh sb="21" eb="23">
      <t>ケイヒ</t>
    </rPh>
    <rPh sb="24" eb="26">
      <t>ハイブン</t>
    </rPh>
    <phoneticPr fontId="2"/>
  </si>
  <si>
    <t>４．収支予算</t>
    <rPh sb="2" eb="4">
      <t>シュウシ</t>
    </rPh>
    <rPh sb="4" eb="6">
      <t>ヨサン</t>
    </rPh>
    <phoneticPr fontId="2"/>
  </si>
  <si>
    <t>４．収支精算</t>
    <rPh sb="2" eb="4">
      <t>シュウシ</t>
    </rPh>
    <rPh sb="4" eb="6">
      <t>セイサン</t>
    </rPh>
    <phoneticPr fontId="2"/>
  </si>
  <si>
    <t>（１）収入の部</t>
    <rPh sb="3" eb="5">
      <t>シュウニュウ</t>
    </rPh>
    <rPh sb="6" eb="7">
      <t>ブ</t>
    </rPh>
    <phoneticPr fontId="2"/>
  </si>
  <si>
    <t>増</t>
    <rPh sb="0" eb="1">
      <t>ゾウ</t>
    </rPh>
    <phoneticPr fontId="2"/>
  </si>
  <si>
    <t>減</t>
    <rPh sb="0" eb="1">
      <t>ゲン</t>
    </rPh>
    <phoneticPr fontId="2"/>
  </si>
  <si>
    <t>合　計</t>
    <rPh sb="0" eb="1">
      <t>ア</t>
    </rPh>
    <rPh sb="2" eb="3">
      <t>ケイ</t>
    </rPh>
    <phoneticPr fontId="2"/>
  </si>
  <si>
    <t>本年度予算額</t>
    <rPh sb="0" eb="3">
      <t>ホンネンド</t>
    </rPh>
    <rPh sb="3" eb="5">
      <t>ヨサン</t>
    </rPh>
    <rPh sb="5" eb="6">
      <t>ガク</t>
    </rPh>
    <phoneticPr fontId="2"/>
  </si>
  <si>
    <t>（２）支出の部</t>
    <rPh sb="3" eb="5">
      <t>シシュツ</t>
    </rPh>
    <rPh sb="6" eb="7">
      <t>ブ</t>
    </rPh>
    <phoneticPr fontId="2"/>
  </si>
  <si>
    <t>（単位：円）</t>
    <rPh sb="1" eb="3">
      <t>タンイ</t>
    </rPh>
    <rPh sb="4" eb="5">
      <t>エン</t>
    </rPh>
    <phoneticPr fontId="2"/>
  </si>
  <si>
    <t>４．収支予算（精算）</t>
    <rPh sb="2" eb="4">
      <t>シュウシ</t>
    </rPh>
    <rPh sb="4" eb="6">
      <t>ヨサン</t>
    </rPh>
    <rPh sb="7" eb="9">
      <t>セイサン</t>
    </rPh>
    <phoneticPr fontId="2"/>
  </si>
  <si>
    <t>書類名</t>
    <rPh sb="0" eb="2">
      <t>ショルイ</t>
    </rPh>
    <rPh sb="2" eb="3">
      <t>メイ</t>
    </rPh>
    <phoneticPr fontId="2"/>
  </si>
  <si>
    <t>様式番号</t>
    <rPh sb="0" eb="2">
      <t>ヨウシキ</t>
    </rPh>
    <rPh sb="2" eb="4">
      <t>バンゴウ</t>
    </rPh>
    <phoneticPr fontId="2"/>
  </si>
  <si>
    <t xml:space="preserve"> 実施計画書（実績報告書）</t>
    <rPh sb="1" eb="3">
      <t>ジッシ</t>
    </rPh>
    <rPh sb="3" eb="5">
      <t>ケイカク</t>
    </rPh>
    <rPh sb="5" eb="6">
      <t>ショ</t>
    </rPh>
    <rPh sb="7" eb="9">
      <t>ジッセキ</t>
    </rPh>
    <rPh sb="9" eb="11">
      <t>ホウコク</t>
    </rPh>
    <rPh sb="11" eb="12">
      <t>ショ</t>
    </rPh>
    <phoneticPr fontId="2"/>
  </si>
  <si>
    <t xml:space="preserve"> 年度</t>
    <rPh sb="1" eb="3">
      <t>ネンド</t>
    </rPh>
    <phoneticPr fontId="2"/>
  </si>
  <si>
    <t>（様式第１－２号）</t>
    <phoneticPr fontId="2"/>
  </si>
  <si>
    <t>　多面的機能支払交付金実施要綱（平成26年4月1日付け25農振第2254号農林水産事務次官依命通知）別紙１の第５の３、別紙２の第５及び別紙３の第２の４の(２)の規定により、下記関係書類を添えて提出します。</t>
    <rPh sb="1" eb="4">
      <t>タメンテキ</t>
    </rPh>
    <rPh sb="4" eb="6">
      <t>キノウ</t>
    </rPh>
    <rPh sb="6" eb="8">
      <t>シハライ</t>
    </rPh>
    <rPh sb="31" eb="32">
      <t>ダイ</t>
    </rPh>
    <rPh sb="37" eb="39">
      <t>ノウリン</t>
    </rPh>
    <rPh sb="39" eb="41">
      <t>スイサン</t>
    </rPh>
    <rPh sb="41" eb="43">
      <t>ジム</t>
    </rPh>
    <rPh sb="43" eb="45">
      <t>ジカン</t>
    </rPh>
    <rPh sb="45" eb="47">
      <t>イメイ</t>
    </rPh>
    <rPh sb="47" eb="49">
      <t>ツウチ</t>
    </rPh>
    <rPh sb="59" eb="61">
      <t>ベッシ</t>
    </rPh>
    <rPh sb="63" eb="64">
      <t>ダイ</t>
    </rPh>
    <rPh sb="65" eb="66">
      <t>オヨ</t>
    </rPh>
    <rPh sb="67" eb="69">
      <t>ベッシ</t>
    </rPh>
    <rPh sb="71" eb="72">
      <t>ダイ</t>
    </rPh>
    <phoneticPr fontId="2"/>
  </si>
  <si>
    <t>　多面的機能支払交付金実施要綱（平成26年4月1日付け25農振第2254号農林水産事務次官依命通知）別紙１の第５の４、別紙２の第５及び別紙３の第２の４の(２)の規定により、下記関係書類を添えて提出します。</t>
    <rPh sb="1" eb="4">
      <t>タメンテキ</t>
    </rPh>
    <rPh sb="4" eb="6">
      <t>キノウ</t>
    </rPh>
    <rPh sb="6" eb="8">
      <t>シハライ</t>
    </rPh>
    <rPh sb="31" eb="32">
      <t>ダイ</t>
    </rPh>
    <rPh sb="37" eb="39">
      <t>ノウリン</t>
    </rPh>
    <rPh sb="39" eb="41">
      <t>スイサン</t>
    </rPh>
    <rPh sb="41" eb="43">
      <t>ジム</t>
    </rPh>
    <rPh sb="43" eb="45">
      <t>ジカン</t>
    </rPh>
    <rPh sb="45" eb="47">
      <t>イメイ</t>
    </rPh>
    <rPh sb="47" eb="49">
      <t>ツウチ</t>
    </rPh>
    <rPh sb="59" eb="61">
      <t>ベッシ</t>
    </rPh>
    <rPh sb="63" eb="64">
      <t>ダイ</t>
    </rPh>
    <rPh sb="65" eb="66">
      <t>オヨ</t>
    </rPh>
    <rPh sb="67" eb="69">
      <t>ベッシ</t>
    </rPh>
    <rPh sb="71" eb="72">
      <t>ダイ</t>
    </rPh>
    <phoneticPr fontId="2"/>
  </si>
  <si>
    <t>平成○○年度　多面的機能支払交付金
事業実施計画書（実績報告書）の提出について</t>
    <rPh sb="4" eb="6">
      <t>ネンド</t>
    </rPh>
    <rPh sb="7" eb="10">
      <t>タメンテキ</t>
    </rPh>
    <rPh sb="10" eb="12">
      <t>キノウ</t>
    </rPh>
    <rPh sb="20" eb="22">
      <t>ジッシ</t>
    </rPh>
    <rPh sb="22" eb="24">
      <t>ケイカク</t>
    </rPh>
    <rPh sb="24" eb="25">
      <t>ショ</t>
    </rPh>
    <rPh sb="26" eb="28">
      <t>ジッセキ</t>
    </rPh>
    <rPh sb="33" eb="35">
      <t>テイシュツ</t>
    </rPh>
    <phoneticPr fontId="2"/>
  </si>
  <si>
    <t>　多面的機能支払交付金実施要綱（平成26年4月1日付け25農振第2254号農林水産事務次官依命通知）別紙１の第９の１の(１)、別紙２の第９の１の(１)及び別紙３の第４の２の規定により、下記関係書類を添えて報告します。</t>
    <rPh sb="1" eb="4">
      <t>タメンテキ</t>
    </rPh>
    <rPh sb="4" eb="6">
      <t>キノウ</t>
    </rPh>
    <rPh sb="6" eb="8">
      <t>シハライ</t>
    </rPh>
    <rPh sb="31" eb="32">
      <t>ダイ</t>
    </rPh>
    <rPh sb="37" eb="39">
      <t>ノウリン</t>
    </rPh>
    <rPh sb="39" eb="41">
      <t>スイサン</t>
    </rPh>
    <rPh sb="41" eb="43">
      <t>ジム</t>
    </rPh>
    <rPh sb="43" eb="45">
      <t>ジカン</t>
    </rPh>
    <rPh sb="45" eb="47">
      <t>イメイ</t>
    </rPh>
    <rPh sb="47" eb="49">
      <t>ツウチ</t>
    </rPh>
    <rPh sb="63" eb="65">
      <t>ベッシ</t>
    </rPh>
    <rPh sb="67" eb="68">
      <t>ダイ</t>
    </rPh>
    <rPh sb="75" eb="76">
      <t>オヨ</t>
    </rPh>
    <rPh sb="77" eb="79">
      <t>ベッシ</t>
    </rPh>
    <rPh sb="81" eb="82">
      <t>ダイ</t>
    </rPh>
    <rPh sb="102" eb="104">
      <t>ホウコク</t>
    </rPh>
    <phoneticPr fontId="2"/>
  </si>
  <si>
    <t>　多面的機能支払交付金実施要綱（平成26年4月1日付け25農振第2254号農林水産事務次官依命通知）別紙１の第５の３、別紙２の第５及び別紙３の第２の４の(２)（別紙１の第９の１の(１)、別紙２の第９の１の(１)及び別紙３の第４の２）の規定により、下記関係書類を添えて提出（報告）します。</t>
    <rPh sb="1" eb="4">
      <t>タメンテキ</t>
    </rPh>
    <rPh sb="4" eb="6">
      <t>キノウ</t>
    </rPh>
    <rPh sb="6" eb="8">
      <t>シハライ</t>
    </rPh>
    <rPh sb="31" eb="32">
      <t>ダイ</t>
    </rPh>
    <rPh sb="37" eb="39">
      <t>ノウリン</t>
    </rPh>
    <rPh sb="39" eb="41">
      <t>スイサン</t>
    </rPh>
    <rPh sb="41" eb="43">
      <t>ジム</t>
    </rPh>
    <rPh sb="43" eb="45">
      <t>ジカン</t>
    </rPh>
    <rPh sb="45" eb="47">
      <t>イメイ</t>
    </rPh>
    <rPh sb="47" eb="49">
      <t>ツウチ</t>
    </rPh>
    <rPh sb="59" eb="61">
      <t>ベッシ</t>
    </rPh>
    <rPh sb="63" eb="64">
      <t>ダイ</t>
    </rPh>
    <rPh sb="65" eb="66">
      <t>オヨ</t>
    </rPh>
    <rPh sb="67" eb="69">
      <t>ベッシ</t>
    </rPh>
    <rPh sb="71" eb="72">
      <t>ダイ</t>
    </rPh>
    <rPh sb="136" eb="138">
      <t>ホウコク</t>
    </rPh>
    <phoneticPr fontId="2"/>
  </si>
  <si>
    <t>市町村名　　　　　　⇒入力</t>
    <rPh sb="0" eb="3">
      <t>シチョウソン</t>
    </rPh>
    <rPh sb="3" eb="4">
      <t>メイ</t>
    </rPh>
    <rPh sb="11" eb="13">
      <t>ニュウリョク</t>
    </rPh>
    <phoneticPr fontId="2"/>
  </si>
  <si>
    <t>市町村長の氏名　　　⇒入力</t>
    <rPh sb="0" eb="2">
      <t>シチョウ</t>
    </rPh>
    <rPh sb="2" eb="4">
      <t>ソンチョウ</t>
    </rPh>
    <rPh sb="5" eb="7">
      <t>シメイ</t>
    </rPh>
    <rPh sb="11" eb="13">
      <t>ニュウリョク</t>
    </rPh>
    <phoneticPr fontId="2"/>
  </si>
  <si>
    <t>提出区分　　　　　　⇒選択</t>
    <rPh sb="0" eb="2">
      <t>テイシュツ</t>
    </rPh>
    <rPh sb="2" eb="4">
      <t>クブン</t>
    </rPh>
    <rPh sb="11" eb="13">
      <t>センタク</t>
    </rPh>
    <phoneticPr fontId="2"/>
  </si>
  <si>
    <t>１．事業の目的</t>
    <rPh sb="5" eb="7">
      <t>モクテキ</t>
    </rPh>
    <phoneticPr fontId="2"/>
  </si>
  <si>
    <t>２．事業計画及びその内容</t>
    <phoneticPr fontId="2"/>
  </si>
  <si>
    <t>２．事業実績及びその内容</t>
    <rPh sb="4" eb="6">
      <t>ジッセキ</t>
    </rPh>
    <phoneticPr fontId="2"/>
  </si>
  <si>
    <t>２．事業計画(実績)及びその内容</t>
    <rPh sb="7" eb="9">
      <t>ジッセキ</t>
    </rPh>
    <phoneticPr fontId="2"/>
  </si>
  <si>
    <t>（１）農地維持支払交付金</t>
    <rPh sb="3" eb="5">
      <t>ノウチ</t>
    </rPh>
    <rPh sb="5" eb="7">
      <t>イジ</t>
    </rPh>
    <rPh sb="7" eb="9">
      <t>シハライ</t>
    </rPh>
    <rPh sb="9" eb="12">
      <t>コウフキン</t>
    </rPh>
    <phoneticPr fontId="2"/>
  </si>
  <si>
    <t>交付単価</t>
    <rPh sb="0" eb="2">
      <t>コウフ</t>
    </rPh>
    <rPh sb="2" eb="4">
      <t>タンカ</t>
    </rPh>
    <phoneticPr fontId="2"/>
  </si>
  <si>
    <t>（２）資源向上支払交付金</t>
    <rPh sb="3" eb="5">
      <t>シゲン</t>
    </rPh>
    <rPh sb="5" eb="7">
      <t>コウジョウ</t>
    </rPh>
    <rPh sb="7" eb="9">
      <t>シハライ</t>
    </rPh>
    <rPh sb="9" eb="12">
      <t>コウフキン</t>
    </rPh>
    <phoneticPr fontId="2"/>
  </si>
  <si>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2"/>
  </si>
  <si>
    <t>基本単価</t>
    <rPh sb="0" eb="2">
      <t>キホン</t>
    </rPh>
    <rPh sb="2" eb="4">
      <t>タンカ</t>
    </rPh>
    <phoneticPr fontId="2"/>
  </si>
  <si>
    <t>イ．施設の長寿命化のための活動</t>
    <rPh sb="2" eb="4">
      <t>シセツ</t>
    </rPh>
    <rPh sb="5" eb="6">
      <t>チョウ</t>
    </rPh>
    <rPh sb="6" eb="8">
      <t>ジュミョウ</t>
    </rPh>
    <rPh sb="8" eb="9">
      <t>カ</t>
    </rPh>
    <rPh sb="13" eb="15">
      <t>カツドウ</t>
    </rPh>
    <phoneticPr fontId="2"/>
  </si>
  <si>
    <t>（３）推進事業</t>
    <rPh sb="3" eb="5">
      <t>スイシン</t>
    </rPh>
    <rPh sb="5" eb="7">
      <t>ジギョウ</t>
    </rPh>
    <phoneticPr fontId="2"/>
  </si>
  <si>
    <t>ア．法に基づく促進計画の策定（実績）</t>
    <rPh sb="2" eb="3">
      <t>ホウ</t>
    </rPh>
    <rPh sb="4" eb="5">
      <t>モト</t>
    </rPh>
    <rPh sb="7" eb="9">
      <t>ソクシン</t>
    </rPh>
    <rPh sb="9" eb="11">
      <t>ケイカク</t>
    </rPh>
    <rPh sb="12" eb="14">
      <t>サクテイ</t>
    </rPh>
    <rPh sb="15" eb="17">
      <t>ジッセキ</t>
    </rPh>
    <phoneticPr fontId="2"/>
  </si>
  <si>
    <t>策定時期</t>
    <rPh sb="0" eb="2">
      <t>サクテイ</t>
    </rPh>
    <rPh sb="2" eb="4">
      <t>ジキ</t>
    </rPh>
    <phoneticPr fontId="2"/>
  </si>
  <si>
    <t>審査、指導時期</t>
    <rPh sb="0" eb="2">
      <t>シンサ</t>
    </rPh>
    <rPh sb="3" eb="5">
      <t>シドウ</t>
    </rPh>
    <rPh sb="5" eb="7">
      <t>ジキ</t>
    </rPh>
    <phoneticPr fontId="2"/>
  </si>
  <si>
    <t>審査、指導対象組織数</t>
    <rPh sb="0" eb="2">
      <t>シンサ</t>
    </rPh>
    <rPh sb="3" eb="5">
      <t>シドウ</t>
    </rPh>
    <rPh sb="5" eb="7">
      <t>タイショウ</t>
    </rPh>
    <rPh sb="7" eb="9">
      <t>ソシキ</t>
    </rPh>
    <rPh sb="9" eb="10">
      <t>スウ</t>
    </rPh>
    <phoneticPr fontId="2"/>
  </si>
  <si>
    <t>認定時期</t>
    <rPh sb="0" eb="2">
      <t>ニンテイ</t>
    </rPh>
    <rPh sb="2" eb="4">
      <t>ジキ</t>
    </rPh>
    <phoneticPr fontId="2"/>
  </si>
  <si>
    <t>認定組織数</t>
    <rPh sb="0" eb="2">
      <t>ニンテイ</t>
    </rPh>
    <rPh sb="2" eb="4">
      <t>ソシキ</t>
    </rPh>
    <rPh sb="4" eb="5">
      <t>スウ</t>
    </rPh>
    <phoneticPr fontId="2"/>
  </si>
  <si>
    <r>
      <t xml:space="preserve">対象農用地面積
</t>
    </r>
    <r>
      <rPr>
        <sz val="10"/>
        <rFont val="ＭＳ 明朝"/>
        <family val="1"/>
        <charset val="128"/>
      </rPr>
      <t>（ａ）</t>
    </r>
    <rPh sb="0" eb="2">
      <t>タイショウ</t>
    </rPh>
    <rPh sb="2" eb="5">
      <t>ノウヨウチ</t>
    </rPh>
    <rPh sb="5" eb="7">
      <t>メンセキ</t>
    </rPh>
    <phoneticPr fontId="2"/>
  </si>
  <si>
    <r>
      <t>交付単価</t>
    </r>
    <r>
      <rPr>
        <sz val="10"/>
        <rFont val="ＭＳ 明朝"/>
        <family val="1"/>
        <charset val="128"/>
      </rPr>
      <t>[国+県]</t>
    </r>
    <r>
      <rPr>
        <sz val="11"/>
        <rFont val="ＭＳ 明朝"/>
        <family val="1"/>
        <charset val="128"/>
      </rPr>
      <t xml:space="preserve">
</t>
    </r>
    <r>
      <rPr>
        <sz val="10"/>
        <rFont val="ＭＳ 明朝"/>
        <family val="1"/>
        <charset val="128"/>
      </rPr>
      <t>（円/10a）</t>
    </r>
    <rPh sb="0" eb="2">
      <t>コウフ</t>
    </rPh>
    <rPh sb="2" eb="4">
      <t>タンカ</t>
    </rPh>
    <rPh sb="5" eb="6">
      <t>クニ</t>
    </rPh>
    <rPh sb="7" eb="8">
      <t>ケン</t>
    </rPh>
    <rPh sb="11" eb="12">
      <t>エン</t>
    </rPh>
    <phoneticPr fontId="2"/>
  </si>
  <si>
    <r>
      <t>交付額</t>
    </r>
    <r>
      <rPr>
        <sz val="10"/>
        <rFont val="ＭＳ 明朝"/>
        <family val="1"/>
        <charset val="128"/>
      </rPr>
      <t>[国費と県費の計]</t>
    </r>
    <r>
      <rPr>
        <sz val="11"/>
        <rFont val="ＭＳ 明朝"/>
        <family val="1"/>
        <charset val="128"/>
      </rPr>
      <t xml:space="preserve">
</t>
    </r>
    <r>
      <rPr>
        <sz val="10"/>
        <rFont val="ＭＳ 明朝"/>
        <family val="1"/>
        <charset val="128"/>
      </rPr>
      <t>（円）</t>
    </r>
    <rPh sb="0" eb="3">
      <t>コウフガク</t>
    </rPh>
    <rPh sb="4" eb="5">
      <t>クニ</t>
    </rPh>
    <rPh sb="5" eb="6">
      <t>ヒ</t>
    </rPh>
    <rPh sb="7" eb="9">
      <t>ケンピ</t>
    </rPh>
    <rPh sb="10" eb="11">
      <t>ケイ</t>
    </rPh>
    <rPh sb="14" eb="15">
      <t>エン</t>
    </rPh>
    <phoneticPr fontId="2"/>
  </si>
  <si>
    <t>継続地区の交付
単価</t>
    <rPh sb="0" eb="2">
      <t>ケイゾク</t>
    </rPh>
    <rPh sb="2" eb="4">
      <t>チク</t>
    </rPh>
    <rPh sb="5" eb="7">
      <t>コウフ</t>
    </rPh>
    <rPh sb="8" eb="10">
      <t>タンカ</t>
    </rPh>
    <phoneticPr fontId="2"/>
  </si>
  <si>
    <t xml:space="preserve">  農地・農業用水等の資源は、過疎化・高齢化・混住化等の進行に伴う集落機能の低下により、その適切な保全管理が困難となってきている。
　このような状況に対応するため、地域の農業者だけでなく、地域住民や都市住民も含めた多様な主体の参画を得て、これらの資源の適切な保全管理を行うとともに、農村環境の保全等にも役立つ地域共同の効果の高い取組を促進する必要がある。そこで、これらの資源の良好な保全と質的向上を図る地域ぐるみの効果の高い共同活動への支援を行うとともに、老朽化が進む農業用施設の長寿命化対策を行う向上活動への支援を行い、農村地域振興に資することとする。</t>
    <rPh sb="247" eb="248">
      <t>オコナ</t>
    </rPh>
    <phoneticPr fontId="2"/>
  </si>
  <si>
    <t>(-)</t>
    <phoneticPr fontId="2"/>
  </si>
  <si>
    <t xml:space="preserve"> 草地 ③</t>
    <rPh sb="1" eb="3">
      <t>クサチ</t>
    </rPh>
    <phoneticPr fontId="2"/>
  </si>
  <si>
    <t xml:space="preserve"> 畑　 ②</t>
    <rPh sb="1" eb="2">
      <t>ハタケ</t>
    </rPh>
    <phoneticPr fontId="2"/>
  </si>
  <si>
    <t xml:space="preserve"> 田　 ①</t>
    <rPh sb="1" eb="2">
      <t>デン</t>
    </rPh>
    <phoneticPr fontId="2"/>
  </si>
  <si>
    <t>基本単価×５/６</t>
    <rPh sb="0" eb="2">
      <t>キホン</t>
    </rPh>
    <rPh sb="2" eb="4">
      <t>タンカ</t>
    </rPh>
    <phoneticPr fontId="2"/>
  </si>
  <si>
    <t>継続地区の交付
単価×５/６</t>
    <rPh sb="0" eb="2">
      <t>ケイゾク</t>
    </rPh>
    <rPh sb="2" eb="4">
      <t>チク</t>
    </rPh>
    <rPh sb="5" eb="7">
      <t>コウフ</t>
    </rPh>
    <rPh sb="8" eb="10">
      <t>タンカ</t>
    </rPh>
    <phoneticPr fontId="2"/>
  </si>
  <si>
    <t>ウ．地域資源保全プランの策定</t>
    <rPh sb="2" eb="4">
      <t>チイキ</t>
    </rPh>
    <rPh sb="4" eb="6">
      <t>シゲン</t>
    </rPh>
    <rPh sb="6" eb="8">
      <t>ホゼン</t>
    </rPh>
    <rPh sb="12" eb="14">
      <t>サクテイ</t>
    </rPh>
    <phoneticPr fontId="2"/>
  </si>
  <si>
    <t>対象組織数</t>
    <rPh sb="0" eb="2">
      <t>タイショウ</t>
    </rPh>
    <rPh sb="2" eb="4">
      <t>ソシキ</t>
    </rPh>
    <rPh sb="4" eb="5">
      <t>スウ</t>
    </rPh>
    <phoneticPr fontId="2"/>
  </si>
  <si>
    <r>
      <t>交付単価</t>
    </r>
    <r>
      <rPr>
        <sz val="10"/>
        <rFont val="ＭＳ 明朝"/>
        <family val="1"/>
        <charset val="128"/>
      </rPr>
      <t>[国+県]</t>
    </r>
    <r>
      <rPr>
        <sz val="11"/>
        <rFont val="ＭＳ 明朝"/>
        <family val="1"/>
        <charset val="128"/>
      </rPr>
      <t xml:space="preserve">
</t>
    </r>
    <r>
      <rPr>
        <sz val="10"/>
        <rFont val="ＭＳ 明朝"/>
        <family val="1"/>
        <charset val="128"/>
      </rPr>
      <t>（円/組織）</t>
    </r>
    <rPh sb="0" eb="2">
      <t>コウフ</t>
    </rPh>
    <rPh sb="2" eb="4">
      <t>タンカ</t>
    </rPh>
    <rPh sb="5" eb="6">
      <t>クニ</t>
    </rPh>
    <rPh sb="7" eb="8">
      <t>ケン</t>
    </rPh>
    <rPh sb="11" eb="12">
      <t>エン</t>
    </rPh>
    <rPh sb="13" eb="15">
      <t>ソシキ</t>
    </rPh>
    <phoneticPr fontId="2"/>
  </si>
  <si>
    <t>エ．組織の広域化・体制強化</t>
    <rPh sb="2" eb="4">
      <t>ソシキ</t>
    </rPh>
    <rPh sb="5" eb="8">
      <t>コウイキカ</t>
    </rPh>
    <rPh sb="9" eb="11">
      <t>タイセイ</t>
    </rPh>
    <rPh sb="11" eb="13">
      <t>キョウカ</t>
    </rPh>
    <phoneticPr fontId="2"/>
  </si>
  <si>
    <t>オ．高度な農地・水の保全活動</t>
    <rPh sb="2" eb="4">
      <t>コウド</t>
    </rPh>
    <rPh sb="5" eb="7">
      <t>ノウチ</t>
    </rPh>
    <rPh sb="8" eb="9">
      <t>ミズ</t>
    </rPh>
    <rPh sb="10" eb="12">
      <t>ホゼン</t>
    </rPh>
    <rPh sb="12" eb="14">
      <t>カツドウ</t>
    </rPh>
    <phoneticPr fontId="2"/>
  </si>
  <si>
    <t>計 ①＋②</t>
    <rPh sb="0" eb="1">
      <t>ケイ</t>
    </rPh>
    <phoneticPr fontId="2"/>
  </si>
  <si>
    <t>ア．法に基づく促進計画の策定</t>
    <rPh sb="2" eb="3">
      <t>ホウ</t>
    </rPh>
    <rPh sb="4" eb="5">
      <t>モト</t>
    </rPh>
    <rPh sb="7" eb="9">
      <t>ソクシン</t>
    </rPh>
    <rPh sb="9" eb="11">
      <t>ケイカク</t>
    </rPh>
    <rPh sb="12" eb="14">
      <t>サクテイ</t>
    </rPh>
    <phoneticPr fontId="2"/>
  </si>
  <si>
    <t>ア．法に基づく促進計画の策定実績</t>
    <rPh sb="2" eb="3">
      <t>ホウ</t>
    </rPh>
    <rPh sb="4" eb="5">
      <t>モト</t>
    </rPh>
    <rPh sb="7" eb="9">
      <t>ソクシン</t>
    </rPh>
    <rPh sb="9" eb="11">
      <t>ケイカク</t>
    </rPh>
    <rPh sb="12" eb="14">
      <t>サクテイ</t>
    </rPh>
    <rPh sb="14" eb="16">
      <t>ジッセキ</t>
    </rPh>
    <phoneticPr fontId="2"/>
  </si>
  <si>
    <t>備考</t>
    <rPh sb="0" eb="2">
      <t>ビコウ</t>
    </rPh>
    <phoneticPr fontId="2"/>
  </si>
  <si>
    <t>イ．事業計画認定計画</t>
    <phoneticPr fontId="2"/>
  </si>
  <si>
    <t>イ．事業計画認定実績</t>
    <phoneticPr fontId="2"/>
  </si>
  <si>
    <t>イ．事業計画認定計画（実績）</t>
    <phoneticPr fontId="2"/>
  </si>
  <si>
    <t>② 対象組織が作成する事業計画の認定</t>
    <rPh sb="2" eb="4">
      <t>タイショウ</t>
    </rPh>
    <rPh sb="4" eb="6">
      <t>ソシキ</t>
    </rPh>
    <rPh sb="7" eb="9">
      <t>サクセイ</t>
    </rPh>
    <rPh sb="11" eb="13">
      <t>ジギョウ</t>
    </rPh>
    <rPh sb="13" eb="15">
      <t>ケイカク</t>
    </rPh>
    <rPh sb="16" eb="18">
      <t>ニンテイ</t>
    </rPh>
    <phoneticPr fontId="2"/>
  </si>
  <si>
    <t>組織</t>
    <rPh sb="0" eb="2">
      <t>ソシキ</t>
    </rPh>
    <phoneticPr fontId="2"/>
  </si>
  <si>
    <t>ウ．広域協定認定計画（実績）</t>
    <rPh sb="2" eb="4">
      <t>コウイキ</t>
    </rPh>
    <rPh sb="4" eb="6">
      <t>キョウテイ</t>
    </rPh>
    <rPh sb="6" eb="8">
      <t>ニンテイ</t>
    </rPh>
    <rPh sb="8" eb="10">
      <t>ケイカク</t>
    </rPh>
    <rPh sb="11" eb="13">
      <t>ジッセキ</t>
    </rPh>
    <phoneticPr fontId="2"/>
  </si>
  <si>
    <t>ウ．広域協定認定計画</t>
    <rPh sb="2" eb="4">
      <t>コウイキ</t>
    </rPh>
    <rPh sb="4" eb="6">
      <t>キョウテイ</t>
    </rPh>
    <rPh sb="6" eb="8">
      <t>ニンテイ</t>
    </rPh>
    <rPh sb="8" eb="10">
      <t>ケイカク</t>
    </rPh>
    <phoneticPr fontId="2"/>
  </si>
  <si>
    <t>ウ．広域協定認定実績</t>
    <rPh sb="2" eb="4">
      <t>コウイキ</t>
    </rPh>
    <rPh sb="4" eb="6">
      <t>キョウテイ</t>
    </rPh>
    <rPh sb="6" eb="8">
      <t>ニンテイ</t>
    </rPh>
    <rPh sb="8" eb="10">
      <t>ジッセキ</t>
    </rPh>
    <phoneticPr fontId="2"/>
  </si>
  <si>
    <t>① 広域活動組織が作成する広域協定の審査及び指導</t>
    <rPh sb="2" eb="4">
      <t>コウイキ</t>
    </rPh>
    <rPh sb="4" eb="6">
      <t>カツドウ</t>
    </rPh>
    <rPh sb="6" eb="8">
      <t>ソシキ</t>
    </rPh>
    <rPh sb="9" eb="11">
      <t>サクセイ</t>
    </rPh>
    <rPh sb="13" eb="15">
      <t>コウイキ</t>
    </rPh>
    <rPh sb="15" eb="17">
      <t>キョウテイ</t>
    </rPh>
    <rPh sb="18" eb="20">
      <t>シンサ</t>
    </rPh>
    <rPh sb="20" eb="21">
      <t>オヨ</t>
    </rPh>
    <rPh sb="22" eb="24">
      <t>シドウ</t>
    </rPh>
    <phoneticPr fontId="2"/>
  </si>
  <si>
    <t>② 広域活動組織が作成する広域協定の認定</t>
    <rPh sb="2" eb="4">
      <t>コウイキ</t>
    </rPh>
    <rPh sb="4" eb="6">
      <t>カツドウ</t>
    </rPh>
    <rPh sb="6" eb="8">
      <t>ソシキ</t>
    </rPh>
    <rPh sb="9" eb="11">
      <t>サクセイ</t>
    </rPh>
    <rPh sb="13" eb="15">
      <t>コウイキ</t>
    </rPh>
    <rPh sb="15" eb="17">
      <t>キョウテイ</t>
    </rPh>
    <rPh sb="18" eb="20">
      <t>ニンテイ</t>
    </rPh>
    <phoneticPr fontId="2"/>
  </si>
  <si>
    <t>組織数</t>
    <rPh sb="0" eb="2">
      <t>ソシキ</t>
    </rPh>
    <rPh sb="2" eb="3">
      <t>スウ</t>
    </rPh>
    <phoneticPr fontId="2"/>
  </si>
  <si>
    <t>エ．確認事務計画</t>
    <phoneticPr fontId="2"/>
  </si>
  <si>
    <t>エ．確認事務計画（実績）</t>
    <rPh sb="9" eb="11">
      <t>ジッセキ</t>
    </rPh>
    <phoneticPr fontId="2"/>
  </si>
  <si>
    <t>エ．確認事務実績</t>
    <rPh sb="6" eb="8">
      <t>ジッセキ</t>
    </rPh>
    <phoneticPr fontId="2"/>
  </si>
  <si>
    <t>① 対象組織の活動実施状況の確認</t>
    <rPh sb="2" eb="4">
      <t>タイショウ</t>
    </rPh>
    <rPh sb="4" eb="6">
      <t>ソシキ</t>
    </rPh>
    <rPh sb="7" eb="9">
      <t>カツドウ</t>
    </rPh>
    <rPh sb="9" eb="11">
      <t>ジッシ</t>
    </rPh>
    <rPh sb="11" eb="13">
      <t>ジョウキョウ</t>
    </rPh>
    <rPh sb="14" eb="16">
      <t>カクニン</t>
    </rPh>
    <phoneticPr fontId="2"/>
  </si>
  <si>
    <t>② 対象組織の活動実施状況の報告</t>
    <phoneticPr fontId="2"/>
  </si>
  <si>
    <t>② 対象組織の活動実施状況の報告実績</t>
    <phoneticPr fontId="2"/>
  </si>
  <si>
    <t>② 対象組織の活動実施状況の報告（実績）</t>
    <phoneticPr fontId="2"/>
  </si>
  <si>
    <t>報告の時期</t>
    <rPh sb="0" eb="2">
      <t>ホウコク</t>
    </rPh>
    <rPh sb="3" eb="5">
      <t>ジキ</t>
    </rPh>
    <rPh sb="4" eb="5">
      <t>テイジ</t>
    </rPh>
    <phoneticPr fontId="2"/>
  </si>
  <si>
    <t>報告内容</t>
    <rPh sb="0" eb="2">
      <t>ホウコク</t>
    </rPh>
    <rPh sb="2" eb="4">
      <t>ナイヨウ</t>
    </rPh>
    <phoneticPr fontId="2"/>
  </si>
  <si>
    <t>確認時期</t>
    <rPh sb="0" eb="2">
      <t>カクニン</t>
    </rPh>
    <rPh sb="2" eb="4">
      <t>ジキ</t>
    </rPh>
    <rPh sb="3" eb="4">
      <t>テイジ</t>
    </rPh>
    <phoneticPr fontId="2"/>
  </si>
  <si>
    <t>オ．推進・指導計画</t>
    <phoneticPr fontId="2"/>
  </si>
  <si>
    <t>オ．推進・指導実績</t>
    <phoneticPr fontId="2"/>
  </si>
  <si>
    <t>オ．推進・指導計画（実績）</t>
    <phoneticPr fontId="2"/>
  </si>
  <si>
    <t>① 活動組織等への説明会の開催計画（実績）</t>
    <phoneticPr fontId="2"/>
  </si>
  <si>
    <t>① 活動組織等への説明会の開催計画</t>
    <phoneticPr fontId="2"/>
  </si>
  <si>
    <t>① 活動組織等への説明会の開催実績</t>
    <phoneticPr fontId="2"/>
  </si>
  <si>
    <t>② 対象組織の指導計画</t>
    <phoneticPr fontId="2"/>
  </si>
  <si>
    <t>② 対象組織の指導実績</t>
    <phoneticPr fontId="2"/>
  </si>
  <si>
    <t>② 対象組織の指導計画（実績）</t>
    <phoneticPr fontId="2"/>
  </si>
  <si>
    <t>③ 推進に関する手引きの作成計画（実績）</t>
    <phoneticPr fontId="2"/>
  </si>
  <si>
    <t>③ 推進に関する手引きの作成計画</t>
    <phoneticPr fontId="2"/>
  </si>
  <si>
    <t>③ 推進に関する手引きの作成実績</t>
    <phoneticPr fontId="2"/>
  </si>
  <si>
    <t>作成部数</t>
    <rPh sb="0" eb="2">
      <t>サクセイ</t>
    </rPh>
    <rPh sb="2" eb="4">
      <t>ブスウ</t>
    </rPh>
    <phoneticPr fontId="2"/>
  </si>
  <si>
    <t>部</t>
    <rPh sb="0" eb="1">
      <t>ブ</t>
    </rPh>
    <phoneticPr fontId="2"/>
  </si>
  <si>
    <t>手引きの内容</t>
    <rPh sb="0" eb="2">
      <t>テビ</t>
    </rPh>
    <rPh sb="4" eb="6">
      <t>ナイヨウ</t>
    </rPh>
    <phoneticPr fontId="2"/>
  </si>
  <si>
    <t>配布先</t>
    <rPh sb="0" eb="2">
      <t>ハイフ</t>
    </rPh>
    <rPh sb="2" eb="3">
      <t>サキ</t>
    </rPh>
    <phoneticPr fontId="2"/>
  </si>
  <si>
    <t>交付額</t>
    <rPh sb="0" eb="3">
      <t>コウフガク</t>
    </rPh>
    <phoneticPr fontId="2"/>
  </si>
  <si>
    <t>千円</t>
    <rPh sb="0" eb="2">
      <t>センエン</t>
    </rPh>
    <phoneticPr fontId="2"/>
  </si>
  <si>
    <t>④事務支援組織への支援計画（実績）</t>
    <phoneticPr fontId="2"/>
  </si>
  <si>
    <t>④事務支援組織への支援計画</t>
    <phoneticPr fontId="2"/>
  </si>
  <si>
    <t>④事務支援組織への支援実績</t>
    <phoneticPr fontId="2"/>
  </si>
  <si>
    <t>カ．交付・申請事務</t>
    <phoneticPr fontId="2"/>
  </si>
  <si>
    <t>カ．交付・申請事務</t>
    <phoneticPr fontId="2"/>
  </si>
  <si>
    <t xml:space="preserve"> 対象組織からの申請書等の審査及び交付額の通知</t>
    <phoneticPr fontId="2"/>
  </si>
  <si>
    <t>審査時期</t>
    <rPh sb="0" eb="2">
      <t>シンサ</t>
    </rPh>
    <rPh sb="2" eb="4">
      <t>ジキ</t>
    </rPh>
    <phoneticPr fontId="2"/>
  </si>
  <si>
    <t>通知時期</t>
    <rPh sb="0" eb="2">
      <t>ツウチ</t>
    </rPh>
    <rPh sb="2" eb="4">
      <t>ジキ</t>
    </rPh>
    <phoneticPr fontId="2"/>
  </si>
  <si>
    <t>キ．その他推進事業の実施に必要な事項</t>
    <rPh sb="4" eb="5">
      <t>ホカ</t>
    </rPh>
    <rPh sb="5" eb="7">
      <t>スイシン</t>
    </rPh>
    <rPh sb="7" eb="9">
      <t>ジギョウ</t>
    </rPh>
    <rPh sb="10" eb="12">
      <t>ジッシ</t>
    </rPh>
    <rPh sb="13" eb="15">
      <t>ヒツヨウ</t>
    </rPh>
    <rPh sb="16" eb="18">
      <t>ジコウ</t>
    </rPh>
    <phoneticPr fontId="2"/>
  </si>
  <si>
    <t>３．経費の配分</t>
    <rPh sb="2" eb="4">
      <t>ケイヒ</t>
    </rPh>
    <rPh sb="5" eb="7">
      <t>ハイブン</t>
    </rPh>
    <phoneticPr fontId="2"/>
  </si>
  <si>
    <t>区　分</t>
    <rPh sb="0" eb="1">
      <t>ク</t>
    </rPh>
    <rPh sb="2" eb="3">
      <t>ブン</t>
    </rPh>
    <phoneticPr fontId="2"/>
  </si>
  <si>
    <t>国費</t>
    <rPh sb="0" eb="2">
      <t>コクヒ</t>
    </rPh>
    <phoneticPr fontId="2"/>
  </si>
  <si>
    <t>県費</t>
    <rPh sb="0" eb="1">
      <t>ケン</t>
    </rPh>
    <rPh sb="1" eb="2">
      <t>ヒ</t>
    </rPh>
    <phoneticPr fontId="2"/>
  </si>
  <si>
    <t>３．推進交付金</t>
    <rPh sb="2" eb="4">
      <t>スイシン</t>
    </rPh>
    <rPh sb="4" eb="7">
      <t>コウフキン</t>
    </rPh>
    <phoneticPr fontId="2"/>
  </si>
  <si>
    <t>１．農地維持支払交付金及び資源
　　向上支払交付金（施設の長寿
　　命化のための活動を除く）</t>
    <phoneticPr fontId="2"/>
  </si>
  <si>
    <t>２．資源向上支払交付金（施設の
　　長寿命化のための活動）</t>
    <rPh sb="2" eb="4">
      <t>シゲン</t>
    </rPh>
    <rPh sb="4" eb="6">
      <t>コウジョウ</t>
    </rPh>
    <rPh sb="6" eb="8">
      <t>シハライ</t>
    </rPh>
    <rPh sb="8" eb="11">
      <t>コウフキン</t>
    </rPh>
    <rPh sb="12" eb="14">
      <t>シセツ</t>
    </rPh>
    <rPh sb="18" eb="19">
      <t>チョウ</t>
    </rPh>
    <rPh sb="19" eb="22">
      <t>ジュミョウカ</t>
    </rPh>
    <rPh sb="26" eb="28">
      <t>カツドウ</t>
    </rPh>
    <phoneticPr fontId="2"/>
  </si>
  <si>
    <t>交付金に係る事
業に要する経費</t>
    <phoneticPr fontId="2"/>
  </si>
  <si>
    <t>交付金に係る事
業に要した経費</t>
    <phoneticPr fontId="2"/>
  </si>
  <si>
    <t>計</t>
    <rPh sb="0" eb="1">
      <t>ケイ</t>
    </rPh>
    <phoneticPr fontId="2"/>
  </si>
  <si>
    <t>前年度予算額</t>
    <rPh sb="0" eb="3">
      <t>ゼンネンド</t>
    </rPh>
    <rPh sb="3" eb="5">
      <t>ヨサン</t>
    </rPh>
    <rPh sb="5" eb="6">
      <t>ガク</t>
    </rPh>
    <phoneticPr fontId="2"/>
  </si>
  <si>
    <t>比較増減額</t>
    <rPh sb="0" eb="2">
      <t>ヒカク</t>
    </rPh>
    <rPh sb="2" eb="4">
      <t>ゾウゲン</t>
    </rPh>
    <rPh sb="4" eb="5">
      <t>ガク</t>
    </rPh>
    <phoneticPr fontId="2"/>
  </si>
  <si>
    <t>１．農地維持支払交付金及び資源向上
　　支払交付金（施設の長寿命化のた
　　めの活動を除く）</t>
    <rPh sb="2" eb="4">
      <t>ノウチ</t>
    </rPh>
    <rPh sb="4" eb="6">
      <t>イジ</t>
    </rPh>
    <rPh sb="6" eb="8">
      <t>シハライ</t>
    </rPh>
    <rPh sb="8" eb="11">
      <t>コウフキン</t>
    </rPh>
    <rPh sb="11" eb="12">
      <t>オヨ</t>
    </rPh>
    <rPh sb="13" eb="15">
      <t>シゲン</t>
    </rPh>
    <rPh sb="15" eb="17">
      <t>コウジョウ</t>
    </rPh>
    <rPh sb="20" eb="22">
      <t>シハライ</t>
    </rPh>
    <rPh sb="22" eb="25">
      <t>コウフキン</t>
    </rPh>
    <rPh sb="40" eb="42">
      <t>カツドウ</t>
    </rPh>
    <rPh sb="43" eb="44">
      <t>ノゾ</t>
    </rPh>
    <phoneticPr fontId="2"/>
  </si>
  <si>
    <t>２．資源向上支払交付金（施設の長寿
　　命化のための活動）</t>
    <rPh sb="2" eb="4">
      <t>シゲン</t>
    </rPh>
    <rPh sb="4" eb="6">
      <t>コウジョウ</t>
    </rPh>
    <rPh sb="6" eb="8">
      <t>シハライ</t>
    </rPh>
    <rPh sb="8" eb="11">
      <t>コウフキン</t>
    </rPh>
    <rPh sb="12" eb="14">
      <t>シセツ</t>
    </rPh>
    <rPh sb="15" eb="16">
      <t>チョウ</t>
    </rPh>
    <rPh sb="20" eb="21">
      <t>イノチ</t>
    </rPh>
    <rPh sb="21" eb="22">
      <t>カ</t>
    </rPh>
    <phoneticPr fontId="2"/>
  </si>
  <si>
    <t>４．収支予算</t>
    <rPh sb="2" eb="4">
      <t>シュウシ</t>
    </rPh>
    <rPh sb="4" eb="6">
      <t>ヨサン</t>
    </rPh>
    <phoneticPr fontId="2"/>
  </si>
  <si>
    <t>４．収支精算</t>
    <rPh sb="2" eb="4">
      <t>シュウシ</t>
    </rPh>
    <rPh sb="4" eb="6">
      <t>セイサン</t>
    </rPh>
    <phoneticPr fontId="2"/>
  </si>
  <si>
    <t>本年度精算額</t>
    <rPh sb="0" eb="3">
      <t>ホンネンド</t>
    </rPh>
    <rPh sb="3" eb="5">
      <t>セイサン</t>
    </rPh>
    <rPh sb="5" eb="6">
      <t>ガク</t>
    </rPh>
    <phoneticPr fontId="2"/>
  </si>
  <si>
    <t>本年度予算額</t>
    <rPh sb="0" eb="1">
      <t>ホン</t>
    </rPh>
    <rPh sb="3" eb="5">
      <t>ヨサン</t>
    </rPh>
    <rPh sb="5" eb="6">
      <t>ガク</t>
    </rPh>
    <phoneticPr fontId="2"/>
  </si>
  <si>
    <t>１－１．農地維持支払交付金及び資源
　　　　向上支払交付金（施設の長寿
　　　　命化のための活動を除く）</t>
    <rPh sb="4" eb="6">
      <t>ノウチ</t>
    </rPh>
    <rPh sb="6" eb="8">
      <t>イジ</t>
    </rPh>
    <rPh sb="8" eb="10">
      <t>シハライ</t>
    </rPh>
    <rPh sb="10" eb="13">
      <t>コウフキン</t>
    </rPh>
    <rPh sb="13" eb="14">
      <t>オヨ</t>
    </rPh>
    <rPh sb="15" eb="17">
      <t>シゲン</t>
    </rPh>
    <rPh sb="22" eb="24">
      <t>コウジョウ</t>
    </rPh>
    <rPh sb="24" eb="26">
      <t>シハライ</t>
    </rPh>
    <rPh sb="26" eb="29">
      <t>コウフキン</t>
    </rPh>
    <rPh sb="46" eb="48">
      <t>カツドウ</t>
    </rPh>
    <rPh sb="49" eb="50">
      <t>ノゾ</t>
    </rPh>
    <phoneticPr fontId="2"/>
  </si>
  <si>
    <t>１－２．対象組織からの返還額</t>
    <rPh sb="4" eb="6">
      <t>タイショウ</t>
    </rPh>
    <rPh sb="6" eb="8">
      <t>ソシキ</t>
    </rPh>
    <rPh sb="11" eb="14">
      <t>ヘンカンガク</t>
    </rPh>
    <phoneticPr fontId="2"/>
  </si>
  <si>
    <t>２－１．資源向上支払交付金（施設の
　　　　長寿命化のための活動）</t>
    <rPh sb="4" eb="6">
      <t>シゲン</t>
    </rPh>
    <rPh sb="6" eb="8">
      <t>コウジョウ</t>
    </rPh>
    <rPh sb="8" eb="10">
      <t>シハライ</t>
    </rPh>
    <rPh sb="10" eb="13">
      <t>コウフキン</t>
    </rPh>
    <rPh sb="14" eb="16">
      <t>シセツ</t>
    </rPh>
    <rPh sb="22" eb="23">
      <t>チョウ</t>
    </rPh>
    <rPh sb="24" eb="25">
      <t>イノチ</t>
    </rPh>
    <rPh sb="25" eb="26">
      <t>カ</t>
    </rPh>
    <phoneticPr fontId="2"/>
  </si>
  <si>
    <t>２－２．対象組織からの返還額</t>
    <rPh sb="4" eb="6">
      <t>タイショウ</t>
    </rPh>
    <rPh sb="6" eb="8">
      <t>ソシキ</t>
    </rPh>
    <rPh sb="11" eb="14">
      <t>ヘンカンガク</t>
    </rPh>
    <phoneticPr fontId="2"/>
  </si>
  <si>
    <t>１－２．県への返還額</t>
    <rPh sb="4" eb="5">
      <t>ケン</t>
    </rPh>
    <rPh sb="7" eb="10">
      <t>ヘンカンガク</t>
    </rPh>
    <phoneticPr fontId="2"/>
  </si>
  <si>
    <t>２－２．県への返還額</t>
    <rPh sb="4" eb="5">
      <t>ケン</t>
    </rPh>
    <rPh sb="7" eb="10">
      <t>ヘンカンガク</t>
    </rPh>
    <phoneticPr fontId="2"/>
  </si>
  <si>
    <t>収支実績、事業の成果</t>
    <rPh sb="0" eb="2">
      <t>シュウシ</t>
    </rPh>
    <rPh sb="2" eb="4">
      <t>ジッセキ</t>
    </rPh>
    <rPh sb="5" eb="7">
      <t>ジギョウ</t>
    </rPh>
    <rPh sb="8" eb="10">
      <t>セイカ</t>
    </rPh>
    <phoneticPr fontId="2"/>
  </si>
  <si>
    <t>事業制度、事務手続き等</t>
  </si>
  <si>
    <t>活動内容、書類の作成方法等</t>
  </si>
  <si>
    <t>（例）</t>
    <rPh sb="1" eb="2">
      <t>レイ</t>
    </rPh>
    <phoneticPr fontId="2"/>
  </si>
  <si>
    <t>交付金に係る事業に要する経費
（要した経費）</t>
    <phoneticPr fontId="2"/>
  </si>
  <si>
    <t>（１）法に基づく促進
　　　計画の策定</t>
    <rPh sb="3" eb="4">
      <t>ホウ</t>
    </rPh>
    <rPh sb="5" eb="6">
      <t>モト</t>
    </rPh>
    <rPh sb="8" eb="10">
      <t>ソクシン</t>
    </rPh>
    <rPh sb="14" eb="16">
      <t>ケイカク</t>
    </rPh>
    <rPh sb="17" eb="19">
      <t>サクテイ</t>
    </rPh>
    <phoneticPr fontId="2"/>
  </si>
  <si>
    <t>（２）事業計画認定</t>
    <rPh sb="3" eb="5">
      <t>ジギョウ</t>
    </rPh>
    <rPh sb="5" eb="7">
      <t>ケイカク</t>
    </rPh>
    <rPh sb="7" eb="9">
      <t>ニンテイ</t>
    </rPh>
    <phoneticPr fontId="2"/>
  </si>
  <si>
    <t>（３）広域協定認定</t>
    <rPh sb="3" eb="5">
      <t>コウイキ</t>
    </rPh>
    <rPh sb="5" eb="7">
      <t>キョウテイ</t>
    </rPh>
    <rPh sb="7" eb="9">
      <t>ニンテイ</t>
    </rPh>
    <phoneticPr fontId="2"/>
  </si>
  <si>
    <t>（４）確認事務</t>
    <rPh sb="3" eb="5">
      <t>カクニン</t>
    </rPh>
    <rPh sb="5" eb="7">
      <t>ジム</t>
    </rPh>
    <phoneticPr fontId="2"/>
  </si>
  <si>
    <t>（５）推進・指導</t>
    <rPh sb="3" eb="5">
      <t>スイシン</t>
    </rPh>
    <rPh sb="6" eb="8">
      <t>シドウ</t>
    </rPh>
    <phoneticPr fontId="2"/>
  </si>
  <si>
    <t>（６）交付・申請事務</t>
    <rPh sb="3" eb="5">
      <t>コウフ</t>
    </rPh>
    <rPh sb="6" eb="8">
      <t>シンセイ</t>
    </rPh>
    <rPh sb="8" eb="10">
      <t>ジム</t>
    </rPh>
    <phoneticPr fontId="2"/>
  </si>
  <si>
    <t>（７）その他</t>
    <rPh sb="5" eb="6">
      <t>タ</t>
    </rPh>
    <phoneticPr fontId="2"/>
  </si>
  <si>
    <t>　注）要綱別紙３の第２の３に基づき、県が策定した基本方針の中で、市町村推進事業として実施することとして定めた事項を記入。</t>
    <rPh sb="1" eb="2">
      <t>チュウ</t>
    </rPh>
    <rPh sb="24" eb="26">
      <t>キホン</t>
    </rPh>
    <rPh sb="32" eb="35">
      <t>シチョウソン</t>
    </rPh>
    <rPh sb="57" eb="59">
      <t>キニュウ</t>
    </rPh>
    <phoneticPr fontId="2"/>
  </si>
  <si>
    <t xml:space="preserve"> 市町村推進事業</t>
    <rPh sb="1" eb="4">
      <t>シチョウソン</t>
    </rPh>
    <rPh sb="4" eb="6">
      <t>スイシン</t>
    </rPh>
    <rPh sb="6" eb="8">
      <t>ジギョウ</t>
    </rPh>
    <phoneticPr fontId="2"/>
  </si>
  <si>
    <t>(1)+(2)+(3)+(4)+(5)+(6)+(7)</t>
    <phoneticPr fontId="2"/>
  </si>
  <si>
    <t>％</t>
    <phoneticPr fontId="2"/>
  </si>
  <si>
    <t>阿部　守一</t>
    <rPh sb="0" eb="2">
      <t>アベ</t>
    </rPh>
    <rPh sb="3" eb="4">
      <t>シュ</t>
    </rPh>
    <rPh sb="4" eb="5">
      <t>イチ</t>
    </rPh>
    <phoneticPr fontId="2"/>
  </si>
  <si>
    <t>３．推進交付金
　　［別添のとおり］</t>
    <rPh sb="2" eb="4">
      <t>スイシン</t>
    </rPh>
    <rPh sb="4" eb="7">
      <t>コウフキン</t>
    </rPh>
    <rPh sb="11" eb="13">
      <t>ベッテン</t>
    </rPh>
    <phoneticPr fontId="2"/>
  </si>
  <si>
    <t>割当率</t>
    <rPh sb="0" eb="2">
      <t>ワリアテ</t>
    </rPh>
    <rPh sb="2" eb="3">
      <t>リツ</t>
    </rPh>
    <phoneticPr fontId="2"/>
  </si>
  <si>
    <t>県知事の氏名　　　　⇒入力</t>
    <rPh sb="0" eb="1">
      <t>ケン</t>
    </rPh>
    <rPh sb="1" eb="3">
      <t>チジ</t>
    </rPh>
    <rPh sb="4" eb="6">
      <t>シメイ</t>
    </rPh>
    <rPh sb="11" eb="13">
      <t>ニュウリョク</t>
    </rPh>
    <phoneticPr fontId="2"/>
  </si>
  <si>
    <t xml:space="preserve"> 推進事業の経費の配分</t>
    <rPh sb="1" eb="3">
      <t>スイシン</t>
    </rPh>
    <rPh sb="3" eb="5">
      <t>ジギョウ</t>
    </rPh>
    <rPh sb="6" eb="8">
      <t>ケイヒ</t>
    </rPh>
    <rPh sb="9" eb="11">
      <t>ハイブン</t>
    </rPh>
    <phoneticPr fontId="2"/>
  </si>
  <si>
    <t xml:space="preserve"> 県へ１部</t>
    <rPh sb="1" eb="2">
      <t>ケン</t>
    </rPh>
    <rPh sb="4" eb="5">
      <t>ブ</t>
    </rPh>
    <phoneticPr fontId="2"/>
  </si>
  <si>
    <t xml:space="preserve"> 過年度返還分 ④</t>
    <rPh sb="1" eb="4">
      <t>カネンド</t>
    </rPh>
    <rPh sb="4" eb="6">
      <t>ヘンカン</t>
    </rPh>
    <rPh sb="6" eb="7">
      <t>ブン</t>
    </rPh>
    <phoneticPr fontId="2"/>
  </si>
  <si>
    <r>
      <t>計 ①＋②＋③</t>
    </r>
    <r>
      <rPr>
        <sz val="11"/>
        <color rgb="FFFF0000"/>
        <rFont val="ＭＳ 明朝"/>
        <family val="1"/>
        <charset val="128"/>
      </rPr>
      <t>－④</t>
    </r>
    <rPh sb="0" eb="1">
      <t>ケイ</t>
    </rPh>
    <phoneticPr fontId="2"/>
  </si>
  <si>
    <r>
      <t xml:space="preserve">資源向上支払交付金
</t>
    </r>
    <r>
      <rPr>
        <sz val="6"/>
        <rFont val="ＭＳ 明朝"/>
        <family val="1"/>
        <charset val="128"/>
      </rPr>
      <t>（地域資源の質的向上を図る共同活動）</t>
    </r>
    <phoneticPr fontId="2"/>
  </si>
  <si>
    <r>
      <t xml:space="preserve">資源向上支払交付金
</t>
    </r>
    <r>
      <rPr>
        <sz val="6"/>
        <rFont val="ＭＳ 明朝"/>
        <family val="1"/>
        <charset val="128"/>
      </rPr>
      <t>（施設の長寿命化のための活動）</t>
    </r>
    <phoneticPr fontId="2"/>
  </si>
  <si>
    <r>
      <t xml:space="preserve">資源向上支払交付金
</t>
    </r>
    <r>
      <rPr>
        <sz val="6"/>
        <rFont val="ＭＳ 明朝"/>
        <family val="1"/>
        <charset val="128"/>
      </rPr>
      <t>（地域資源の質的向上を図る共同活動）</t>
    </r>
    <phoneticPr fontId="2"/>
  </si>
  <si>
    <t>平成○○年度 多面的機能支払交付金 事業実施計画書（実績報告書)</t>
    <rPh sb="4" eb="6">
      <t>ネンド</t>
    </rPh>
    <rPh sb="20" eb="22">
      <t>ジッシ</t>
    </rPh>
    <rPh sb="22" eb="24">
      <t>ケイカク</t>
    </rPh>
    <rPh sb="24" eb="25">
      <t>ショ</t>
    </rPh>
    <rPh sb="26" eb="28">
      <t>ジッセキ</t>
    </rPh>
    <phoneticPr fontId="2"/>
  </si>
  <si>
    <t>審査対象組織数</t>
    <rPh sb="0" eb="2">
      <t>シンサ</t>
    </rPh>
    <rPh sb="2" eb="4">
      <t>タイショウ</t>
    </rPh>
    <rPh sb="4" eb="6">
      <t>ソシキ</t>
    </rPh>
    <rPh sb="6" eb="7">
      <t>スウ</t>
    </rPh>
    <phoneticPr fontId="2"/>
  </si>
  <si>
    <t>通知対象組織数</t>
    <rPh sb="0" eb="2">
      <t>ツウチ</t>
    </rPh>
    <rPh sb="2" eb="4">
      <t>タイショウ</t>
    </rPh>
    <rPh sb="4" eb="6">
      <t>ソシキ</t>
    </rPh>
    <rPh sb="6" eb="7">
      <t>スウ</t>
    </rPh>
    <phoneticPr fontId="2"/>
  </si>
  <si>
    <t>指導対象組織数</t>
    <rPh sb="0" eb="2">
      <t>シドウ</t>
    </rPh>
    <rPh sb="2" eb="4">
      <t>タイショウ</t>
    </rPh>
    <rPh sb="4" eb="6">
      <t>ソシキ</t>
    </rPh>
    <rPh sb="6" eb="7">
      <t>スウ</t>
    </rPh>
    <phoneticPr fontId="2"/>
  </si>
  <si>
    <t>○○市</t>
    <rPh sb="2" eb="3">
      <t>シ</t>
    </rPh>
    <phoneticPr fontId="2"/>
  </si>
  <si>
    <t>○○　○○</t>
    <phoneticPr fontId="2"/>
  </si>
  <si>
    <t>① 対象組織が作成する事業計画の審査及び指導</t>
    <rPh sb="2" eb="4">
      <t>タイショウ</t>
    </rPh>
    <rPh sb="4" eb="6">
      <t>ソシキ</t>
    </rPh>
    <rPh sb="7" eb="9">
      <t>サクセイ</t>
    </rPh>
    <rPh sb="11" eb="13">
      <t>ジギョウ</t>
    </rPh>
    <rPh sb="13" eb="15">
      <t>ケイカク</t>
    </rPh>
    <rPh sb="16" eb="18">
      <t>シンサ</t>
    </rPh>
    <rPh sb="18" eb="19">
      <t>オヨ</t>
    </rPh>
    <rPh sb="20" eb="22">
      <t>シドウ</t>
    </rPh>
    <phoneticPr fontId="2"/>
  </si>
  <si>
    <t>提出年度　　　　　　⇒入力</t>
    <rPh sb="0" eb="2">
      <t>テイシュツ</t>
    </rPh>
    <rPh sb="2" eb="3">
      <t>ネン</t>
    </rPh>
    <rPh sb="3" eb="4">
      <t>ド</t>
    </rPh>
    <rPh sb="11" eb="13">
      <t>ニュウリョク</t>
    </rPh>
    <phoneticPr fontId="2"/>
  </si>
  <si>
    <t>平成</t>
    <rPh sb="0" eb="2">
      <t>ヘイセイ</t>
    </rPh>
    <phoneticPr fontId="2"/>
  </si>
  <si>
    <t>【実施計画書及び実績報告書】</t>
    <rPh sb="1" eb="3">
      <t>ジッシ</t>
    </rPh>
    <rPh sb="3" eb="5">
      <t>ケイカク</t>
    </rPh>
    <rPh sb="5" eb="6">
      <t>ショ</t>
    </rPh>
    <rPh sb="6" eb="7">
      <t>オヨ</t>
    </rPh>
    <rPh sb="8" eb="10">
      <t>ジッセキ</t>
    </rPh>
    <rPh sb="10" eb="13">
      <t>ホウコクショ</t>
    </rPh>
    <phoneticPr fontId="2"/>
  </si>
  <si>
    <t xml:space="preserve"> 提出文</t>
    <rPh sb="1" eb="3">
      <t>テイシュツ</t>
    </rPh>
    <rPh sb="3" eb="4">
      <t>フミ</t>
    </rPh>
    <phoneticPr fontId="2"/>
  </si>
  <si>
    <t xml:space="preserve"> 関係団体の役割分担表</t>
    <rPh sb="1" eb="3">
      <t>カンケイ</t>
    </rPh>
    <rPh sb="3" eb="5">
      <t>ダンタイ</t>
    </rPh>
    <rPh sb="6" eb="8">
      <t>ヤクワリ</t>
    </rPh>
    <rPh sb="8" eb="10">
      <t>ブンタン</t>
    </rPh>
    <rPh sb="10" eb="11">
      <t>ヒョウ</t>
    </rPh>
    <phoneticPr fontId="2"/>
  </si>
  <si>
    <t xml:space="preserve"> 参考</t>
    <rPh sb="1" eb="3">
      <t>サンコウ</t>
    </rPh>
    <phoneticPr fontId="2"/>
  </si>
  <si>
    <t>様式第１－２号</t>
    <phoneticPr fontId="2"/>
  </si>
  <si>
    <t>様式第１－２号（別紙）</t>
    <rPh sb="0" eb="2">
      <t>ヨウシキ</t>
    </rPh>
    <rPh sb="2" eb="3">
      <t>ダイ</t>
    </rPh>
    <rPh sb="6" eb="7">
      <t>ゴウ</t>
    </rPh>
    <rPh sb="8" eb="10">
      <t>ベッシ</t>
    </rPh>
    <phoneticPr fontId="2"/>
  </si>
  <si>
    <t>様式第１－２号（別添）</t>
    <rPh sb="0" eb="2">
      <t>ヨウシキ</t>
    </rPh>
    <rPh sb="2" eb="3">
      <t>ダイ</t>
    </rPh>
    <rPh sb="6" eb="7">
      <t>ゴウ</t>
    </rPh>
    <rPh sb="8" eb="10">
      <t>ベッテン</t>
    </rPh>
    <phoneticPr fontId="2"/>
  </si>
  <si>
    <t>役割分担表</t>
    <rPh sb="0" eb="2">
      <t>ヤクワリ</t>
    </rPh>
    <rPh sb="2" eb="4">
      <t>ブンタン</t>
    </rPh>
    <rPh sb="4" eb="5">
      <t>オモテ</t>
    </rPh>
    <phoneticPr fontId="2"/>
  </si>
  <si>
    <t>１．平成○○年度 多面的機能支払交付金 事業実施計画書（実績報告書）</t>
    <phoneticPr fontId="2"/>
  </si>
  <si>
    <t>← 入力表の提出区分により、自動で
　 語句が変換されます。</t>
    <rPh sb="2" eb="4">
      <t>ニュウリョク</t>
    </rPh>
    <rPh sb="4" eb="5">
      <t>ヒョウ</t>
    </rPh>
    <rPh sb="6" eb="8">
      <t>テイシュツ</t>
    </rPh>
    <rPh sb="8" eb="10">
      <t>クブン</t>
    </rPh>
    <rPh sb="14" eb="16">
      <t>ジドウ</t>
    </rPh>
    <rPh sb="20" eb="22">
      <t>ゴク</t>
    </rPh>
    <rPh sb="23" eb="25">
      <t>ヘンカン</t>
    </rPh>
    <phoneticPr fontId="2"/>
  </si>
  <si>
    <t>← 市町村推進事業の対象外
　　（協議会が実施する事業）</t>
    <rPh sb="2" eb="5">
      <t>シチョウソン</t>
    </rPh>
    <rPh sb="5" eb="7">
      <t>スイシン</t>
    </rPh>
    <rPh sb="7" eb="9">
      <t>ジギョウ</t>
    </rPh>
    <rPh sb="10" eb="13">
      <t>タイショウガイ</t>
    </rPh>
    <rPh sb="17" eb="20">
      <t>キョウギカイ</t>
    </rPh>
    <rPh sb="21" eb="23">
      <t>ジッシ</t>
    </rPh>
    <rPh sb="25" eb="27">
      <t>ジギョウ</t>
    </rPh>
    <phoneticPr fontId="2"/>
  </si>
  <si>
    <t>← 備考欄に割当率（％）を記入すること。</t>
    <rPh sb="2" eb="4">
      <t>ビコウ</t>
    </rPh>
    <rPh sb="4" eb="5">
      <t>ラン</t>
    </rPh>
    <rPh sb="6" eb="8">
      <t>ワリアテ</t>
    </rPh>
    <rPh sb="8" eb="9">
      <t>リツ</t>
    </rPh>
    <rPh sb="13" eb="15">
      <t>キニュウ</t>
    </rPh>
    <phoneticPr fontId="2"/>
  </si>
  <si>
    <t>← 経過措置として、農地・水保全管理支払交付金
　　実施要綱（平成24年4月6日23農振第2342号
　　農林水産事務次官依命通知）に基づく向上活動
　　支援交付金（高度な農地・水の保全活動）の
　　実施計画（実績）がある場合は、必要事項を
　　記入すること。</t>
    <rPh sb="123" eb="125">
      <t>キニュウ</t>
    </rPh>
    <phoneticPr fontId="2"/>
  </si>
  <si>
    <t>実施計画</t>
    <rPh sb="0" eb="2">
      <t>ジッシ</t>
    </rPh>
    <rPh sb="2" eb="4">
      <t>ケイカク</t>
    </rPh>
    <phoneticPr fontId="2"/>
  </si>
  <si>
    <t>実施計画（変更）</t>
    <rPh sb="0" eb="2">
      <t>ジッシ</t>
    </rPh>
    <rPh sb="2" eb="4">
      <t>ケイカク</t>
    </rPh>
    <rPh sb="5" eb="7">
      <t>ヘンコウ</t>
    </rPh>
    <phoneticPr fontId="2"/>
  </si>
  <si>
    <t>実績報告</t>
    <rPh sb="0" eb="2">
      <t>ジッセキ</t>
    </rPh>
    <rPh sb="2" eb="4">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</si>
</sst>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
    <numFmt numFmtId="178" formatCode="#,##0_);\(#,##0\)"/>
    <numFmt numFmtId="179" formatCode="#,##0_)"/>
    <numFmt numFmtId="180" formatCode="#,##0;&quot;△ &quot;#,##0"/>
  </numFmts>
  <fonts count="4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1"/>
      <name val="ＭＳ 明朝"/>
      <family val="1"/>
      <charset val="128"/>
    </font>
    <font>
      <sz val="11"/>
      <color indexed="8"/>
      <name val="ＭＳ 明朝"/>
      <family val="1"/>
      <charset val="128"/>
    </font>
    <font>
      <sz val="10"/>
      <name val="ＭＳ ゴシック"/>
      <family val="3"/>
      <charset val="128"/>
    </font>
    <font>
      <sz val="11"/>
      <color indexed="8"/>
      <name val="ＭＳ Ｐゴシック"/>
      <family val="3"/>
      <charset val="128"/>
    </font>
    <font>
      <sz val="11"/>
      <color indexed="8"/>
      <name val="ＭＳ 明朝"/>
      <family val="1"/>
      <charset val="128"/>
    </font>
    <font>
      <sz val="16"/>
      <name val="ＭＳ ゴシック"/>
      <family val="3"/>
      <charset val="128"/>
    </font>
    <font>
      <sz val="10"/>
      <name val="ＭＳ 明朝"/>
      <family val="1"/>
      <charset val="128"/>
    </font>
    <font>
      <sz val="14"/>
      <name val="ＭＳ ゴシック"/>
      <family val="3"/>
      <charset val="128"/>
    </font>
    <font>
      <b/>
      <sz val="12"/>
      <color indexed="10"/>
      <name val="ＭＳ Ｐゴシック"/>
      <family val="3"/>
      <charset val="128"/>
    </font>
    <font>
      <sz val="8"/>
      <name val="ＭＳ Ｐ明朝"/>
      <family val="1"/>
      <charset val="128"/>
    </font>
    <font>
      <sz val="11"/>
      <name val="ＭＳ Ｐ明朝"/>
      <family val="1"/>
      <charset val="128"/>
    </font>
    <font>
      <sz val="11"/>
      <name val="ＭＳ ゴシック"/>
      <family val="3"/>
      <charset val="128"/>
    </font>
    <font>
      <sz val="6"/>
      <name val="ＭＳ 明朝"/>
      <family val="1"/>
      <charset val="128"/>
    </font>
    <font>
      <sz val="11"/>
      <color theme="1"/>
      <name val="ＭＳ Ｐゴシック"/>
      <family val="3"/>
      <charset val="128"/>
      <scheme val="minor"/>
    </font>
    <font>
      <sz val="11"/>
      <color theme="1"/>
      <name val="ＭＳ 明朝"/>
      <family val="1"/>
      <charset val="128"/>
    </font>
    <font>
      <b/>
      <sz val="12"/>
      <color theme="0"/>
      <name val="ＭＳ Ｐゴシック"/>
      <family val="3"/>
      <charset val="128"/>
    </font>
    <font>
      <sz val="10"/>
      <color theme="0"/>
      <name val="ＭＳ ゴシック"/>
      <family val="3"/>
      <charset val="128"/>
    </font>
    <font>
      <sz val="12"/>
      <color rgb="FFFF0000"/>
      <name val="ＭＳ 明朝"/>
      <family val="1"/>
      <charset val="128"/>
    </font>
    <font>
      <sz val="8"/>
      <name val="ＭＳ 明朝"/>
      <family val="1"/>
      <charset val="128"/>
    </font>
    <font>
      <sz val="12"/>
      <name val="ＭＳ ゴシック"/>
      <family val="3"/>
      <charset val="128"/>
    </font>
    <font>
      <sz val="11"/>
      <name val="HGｺﾞｼｯｸM"/>
      <family val="3"/>
      <charset val="128"/>
    </font>
    <font>
      <sz val="11"/>
      <color indexed="10"/>
      <name val="HGｺﾞｼｯｸM"/>
      <family val="3"/>
      <charset val="128"/>
    </font>
    <font>
      <b/>
      <sz val="10"/>
      <name val="ＭＳ Ｐゴシック"/>
      <family val="3"/>
      <charset val="128"/>
    </font>
    <font>
      <sz val="12"/>
      <color theme="0"/>
      <name val="ＭＳ Ｐゴシック"/>
      <family val="3"/>
      <charset val="128"/>
    </font>
    <font>
      <b/>
      <sz val="11"/>
      <name val="HGｺﾞｼｯｸM"/>
      <family val="3"/>
      <charset val="128"/>
    </font>
    <font>
      <b/>
      <sz val="11"/>
      <color theme="0"/>
      <name val="HGｺﾞｼｯｸM"/>
      <family val="3"/>
      <charset val="128"/>
    </font>
    <font>
      <b/>
      <sz val="11"/>
      <color indexed="10"/>
      <name val="HGｺﾞｼｯｸM"/>
      <family val="3"/>
      <charset val="128"/>
    </font>
    <font>
      <u/>
      <sz val="11"/>
      <color indexed="12"/>
      <name val="HGｺﾞｼｯｸM"/>
      <family val="3"/>
      <charset val="128"/>
    </font>
    <font>
      <sz val="11"/>
      <color theme="0"/>
      <name val="HGｺﾞｼｯｸM"/>
      <family val="3"/>
      <charset val="128"/>
    </font>
    <font>
      <sz val="12"/>
      <name val="ＭＳ Ｐ明朝"/>
      <family val="1"/>
      <charset val="128"/>
    </font>
    <font>
      <sz val="11"/>
      <color rgb="FFFF0000"/>
      <name val="ＭＳ 明朝"/>
      <family val="1"/>
      <charset val="128"/>
    </font>
    <font>
      <sz val="10"/>
      <color rgb="FFFF0000"/>
      <name val="ＭＳ 明朝"/>
      <family val="1"/>
      <charset val="128"/>
    </font>
    <font>
      <sz val="8"/>
      <name val="ＭＳ Ｐゴシック"/>
      <family val="3"/>
      <charset val="128"/>
    </font>
    <font>
      <sz val="8"/>
      <color theme="0"/>
      <name val="ＭＳ Ｐ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969696"/>
        <bgColor indexed="64"/>
      </patternFill>
    </fill>
    <fill>
      <patternFill patternType="solid">
        <fgColor rgb="FFFFFF00"/>
        <bgColor indexed="64"/>
      </patternFill>
    </fill>
    <fill>
      <patternFill patternType="solid">
        <fgColor rgb="FF00FFFF"/>
        <bgColor indexed="64"/>
      </patternFill>
    </fill>
    <fill>
      <patternFill patternType="solid">
        <fgColor rgb="FFCCFFFF"/>
        <bgColor indexed="64"/>
      </patternFill>
    </fill>
  </fills>
  <borders count="4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style="thin">
        <color indexed="10"/>
      </right>
      <top style="thick">
        <color indexed="10"/>
      </top>
      <bottom style="thin">
        <color indexed="10"/>
      </bottom>
      <diagonal/>
    </border>
    <border>
      <left style="thick">
        <color indexed="10"/>
      </left>
      <right style="thin">
        <color indexed="10"/>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top style="thick">
        <color indexed="10"/>
      </top>
      <bottom style="thin">
        <color indexed="10"/>
      </bottom>
      <diagonal/>
    </border>
    <border>
      <left/>
      <right/>
      <top style="thin">
        <color indexed="10"/>
      </top>
      <bottom style="thin">
        <color indexed="10"/>
      </bottom>
      <diagonal/>
    </border>
    <border>
      <left/>
      <right style="thick">
        <color indexed="10"/>
      </right>
      <top style="thin">
        <color indexed="10"/>
      </top>
      <bottom style="thin">
        <color indexed="10"/>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10"/>
      </left>
      <right style="thin">
        <color indexed="10"/>
      </right>
      <top style="thick">
        <color indexed="10"/>
      </top>
      <bottom style="thin">
        <color indexed="10"/>
      </bottom>
      <diagonal/>
    </border>
    <border>
      <left style="thin">
        <color indexed="10"/>
      </left>
      <right style="thick">
        <color indexed="10"/>
      </right>
      <top style="thick">
        <color indexed="10"/>
      </top>
      <bottom style="thin">
        <color indexed="10"/>
      </bottom>
      <diagonal/>
    </border>
    <border>
      <left style="thick">
        <color indexed="10"/>
      </left>
      <right style="thin">
        <color indexed="10"/>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thin">
        <color indexed="10"/>
      </top>
      <bottom style="thick">
        <color indexed="10"/>
      </bottom>
      <diagonal/>
    </border>
  </borders>
  <cellStyleXfs count="15">
    <xf numFmtId="0" fontId="0" fillId="0" borderId="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cellStyleXfs>
  <cellXfs count="434">
    <xf numFmtId="0" fontId="0" fillId="0" borderId="0" xfId="0">
      <alignmen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vertical="center"/>
    </xf>
    <xf numFmtId="176" fontId="24" fillId="3" borderId="4" xfId="14" applyNumberFormat="1" applyFont="1" applyFill="1" applyBorder="1" applyAlignment="1" applyProtection="1">
      <alignment horizontal="right" vertical="center" shrinkToFit="1"/>
      <protection locked="0"/>
    </xf>
    <xf numFmtId="176" fontId="24" fillId="3" borderId="2" xfId="14" applyNumberFormat="1" applyFont="1" applyFill="1" applyBorder="1" applyAlignment="1" applyProtection="1">
      <alignment horizontal="right" vertical="center" shrinkToFit="1"/>
      <protection locked="0"/>
    </xf>
    <xf numFmtId="176" fontId="24" fillId="3" borderId="7" xfId="14" applyNumberFormat="1" applyFont="1" applyFill="1" applyBorder="1" applyAlignment="1" applyProtection="1">
      <alignment horizontal="right" vertical="center" shrinkToFit="1"/>
      <protection locked="0"/>
    </xf>
    <xf numFmtId="176" fontId="24" fillId="0" borderId="2" xfId="0" applyNumberFormat="1" applyFont="1" applyFill="1" applyBorder="1" applyAlignment="1">
      <alignment horizontal="right" vertical="center"/>
    </xf>
    <xf numFmtId="176" fontId="24" fillId="0" borderId="7" xfId="0" applyNumberFormat="1" applyFont="1" applyFill="1" applyBorder="1" applyAlignment="1">
      <alignment horizontal="right" vertical="center"/>
    </xf>
    <xf numFmtId="176" fontId="24" fillId="0" borderId="3" xfId="0" applyNumberFormat="1" applyFont="1" applyFill="1" applyBorder="1" applyAlignment="1">
      <alignment horizontal="right" vertical="center"/>
    </xf>
    <xf numFmtId="176" fontId="24" fillId="0" borderId="4" xfId="0" applyNumberFormat="1" applyFont="1" applyFill="1" applyBorder="1" applyAlignment="1">
      <alignment horizontal="right" vertical="center"/>
    </xf>
    <xf numFmtId="176" fontId="24" fillId="0" borderId="5" xfId="14" applyNumberFormat="1" applyFont="1" applyFill="1" applyBorder="1" applyAlignment="1">
      <alignment horizontal="right" vertical="center"/>
    </xf>
    <xf numFmtId="176" fontId="24" fillId="0" borderId="6" xfId="14" applyNumberFormat="1" applyFont="1" applyFill="1" applyBorder="1" applyAlignment="1">
      <alignment horizontal="right" vertical="center"/>
    </xf>
    <xf numFmtId="177" fontId="24" fillId="4" borderId="6" xfId="14" applyNumberFormat="1" applyFont="1" applyFill="1" applyBorder="1" applyAlignment="1" applyProtection="1">
      <alignment horizontal="right" vertical="center" shrinkToFit="1"/>
      <protection locked="0"/>
    </xf>
    <xf numFmtId="177" fontId="24" fillId="4" borderId="2" xfId="0" applyNumberFormat="1" applyFont="1" applyFill="1" applyBorder="1" applyAlignment="1" applyProtection="1">
      <alignment horizontal="right" vertical="center" shrinkToFit="1"/>
      <protection locked="0"/>
    </xf>
    <xf numFmtId="177" fontId="24" fillId="4" borderId="7" xfId="0" applyNumberFormat="1" applyFont="1" applyFill="1" applyBorder="1" applyAlignment="1" applyProtection="1">
      <alignment horizontal="right" vertical="center" shrinkToFi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26" fillId="0" borderId="19" xfId="0" applyFont="1" applyFill="1" applyBorder="1" applyAlignment="1" applyProtection="1">
      <alignment horizontal="left" vertical="center" indent="1"/>
    </xf>
    <xf numFmtId="0" fontId="26" fillId="0" borderId="20" xfId="0" applyFont="1" applyFill="1" applyBorder="1" applyAlignment="1" applyProtection="1">
      <alignment horizontal="left" vertical="center" indent="1"/>
    </xf>
    <xf numFmtId="0" fontId="14" fillId="0" borderId="0" xfId="0" applyFont="1" applyFill="1" applyAlignment="1" applyProtection="1">
      <alignment vertical="center"/>
    </xf>
    <xf numFmtId="0" fontId="2" fillId="0" borderId="0" xfId="0" applyFont="1" applyFill="1" applyBorder="1" applyAlignment="1" applyProtection="1">
      <alignment horizontal="left" vertical="center"/>
    </xf>
    <xf numFmtId="0" fontId="14" fillId="0" borderId="0" xfId="0" applyFont="1" applyFill="1" applyAlignment="1" applyProtection="1">
      <alignment vertical="center" wrapText="1"/>
    </xf>
    <xf numFmtId="0" fontId="4" fillId="0" borderId="0" xfId="0" applyFont="1" applyFill="1" applyBorder="1" applyAlignment="1" applyProtection="1">
      <alignment horizontal="center" vertical="center"/>
    </xf>
    <xf numFmtId="0" fontId="15" fillId="0" borderId="0" xfId="0" applyFont="1" applyFill="1" applyAlignment="1" applyProtection="1">
      <alignment vertical="center"/>
    </xf>
    <xf numFmtId="0" fontId="23" fillId="0" borderId="0" xfId="0" applyFont="1" applyFill="1" applyAlignment="1" applyProtection="1">
      <alignment vertical="center"/>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0" fontId="21" fillId="0" borderId="0" xfId="0" applyFont="1" applyFill="1" applyAlignment="1" applyProtection="1">
      <alignment vertical="center" wrapText="1"/>
    </xf>
    <xf numFmtId="0" fontId="27" fillId="0" borderId="0" xfId="0" applyFont="1" applyFill="1" applyAlignment="1" applyProtection="1">
      <alignment vertical="center"/>
    </xf>
    <xf numFmtId="0" fontId="27" fillId="0" borderId="0" xfId="0" applyFont="1" applyFill="1" applyBorder="1" applyAlignment="1" applyProtection="1">
      <alignment horizontal="left" vertical="center"/>
    </xf>
    <xf numFmtId="0" fontId="13" fillId="0" borderId="0" xfId="0" applyFont="1" applyFill="1" applyAlignment="1">
      <alignment vertical="center"/>
    </xf>
    <xf numFmtId="0" fontId="5" fillId="0" borderId="0" xfId="0" applyFont="1" applyFill="1" applyAlignment="1">
      <alignment vertical="center"/>
    </xf>
    <xf numFmtId="0" fontId="14" fillId="0" borderId="0" xfId="0" applyFont="1" applyFill="1" applyAlignment="1">
      <alignment vertical="center"/>
    </xf>
    <xf numFmtId="0" fontId="7" fillId="0" borderId="0" xfId="14" applyFont="1" applyFill="1" applyAlignment="1">
      <alignment horizontal="left" vertical="center"/>
    </xf>
    <xf numFmtId="0" fontId="4" fillId="0" borderId="0" xfId="14" applyFont="1" applyFill="1" applyAlignment="1">
      <alignment horizontal="left" vertical="center" wrapText="1"/>
    </xf>
    <xf numFmtId="0" fontId="11" fillId="0" borderId="0" xfId="14" applyFont="1" applyFill="1" applyAlignment="1">
      <alignment vertical="center"/>
    </xf>
    <xf numFmtId="0" fontId="14" fillId="0" borderId="0" xfId="14" applyFont="1" applyFill="1" applyAlignment="1">
      <alignment vertical="center"/>
    </xf>
    <xf numFmtId="0" fontId="4" fillId="0" borderId="0" xfId="14" applyFont="1" applyFill="1" applyAlignment="1">
      <alignment vertical="center"/>
    </xf>
    <xf numFmtId="0" fontId="4" fillId="0" borderId="0" xfId="14" applyFont="1" applyFill="1" applyAlignment="1">
      <alignment horizontal="left" vertical="center"/>
    </xf>
    <xf numFmtId="0" fontId="4" fillId="0" borderId="0" xfId="14" applyFont="1" applyFill="1" applyAlignment="1">
      <alignment vertical="center" wrapText="1"/>
    </xf>
    <xf numFmtId="0" fontId="4" fillId="0" borderId="0" xfId="14" applyFont="1" applyFill="1" applyBorder="1" applyAlignment="1">
      <alignment vertical="center"/>
    </xf>
    <xf numFmtId="0" fontId="14" fillId="0" borderId="0" xfId="14" applyFont="1" applyFill="1" applyAlignment="1">
      <alignment vertical="center" wrapText="1"/>
    </xf>
    <xf numFmtId="0" fontId="4" fillId="0" borderId="2" xfId="0" applyFont="1" applyFill="1" applyBorder="1" applyAlignment="1">
      <alignment vertical="center"/>
    </xf>
    <xf numFmtId="0" fontId="4" fillId="0" borderId="0" xfId="0" applyFont="1" applyFill="1" applyAlignment="1">
      <alignment vertical="center"/>
    </xf>
    <xf numFmtId="0" fontId="4" fillId="0" borderId="3" xfId="0" applyFont="1" applyFill="1" applyBorder="1" applyAlignment="1">
      <alignment vertical="center"/>
    </xf>
    <xf numFmtId="0" fontId="4" fillId="0" borderId="1" xfId="0" applyFont="1" applyFill="1" applyBorder="1" applyAlignment="1">
      <alignment vertical="center"/>
    </xf>
    <xf numFmtId="176" fontId="24" fillId="0" borderId="5" xfId="3" applyNumberFormat="1" applyFont="1" applyFill="1" applyBorder="1" applyAlignment="1">
      <alignment horizontal="right" vertical="center"/>
    </xf>
    <xf numFmtId="0" fontId="4" fillId="0" borderId="2" xfId="14" applyFont="1" applyFill="1" applyBorder="1" applyAlignment="1">
      <alignment vertical="center"/>
    </xf>
    <xf numFmtId="176" fontId="24" fillId="0" borderId="4" xfId="14" applyNumberFormat="1" applyFont="1" applyFill="1" applyBorder="1" applyAlignment="1">
      <alignment horizontal="right" vertical="center" shrinkToFit="1"/>
    </xf>
    <xf numFmtId="177" fontId="24" fillId="0" borderId="2" xfId="0" applyNumberFormat="1" applyFont="1" applyFill="1" applyBorder="1" applyAlignment="1">
      <alignment horizontal="right" vertical="center" shrinkToFit="1"/>
    </xf>
    <xf numFmtId="176" fontId="24" fillId="0" borderId="2" xfId="3" applyNumberFormat="1" applyFont="1" applyFill="1" applyBorder="1" applyAlignment="1">
      <alignment horizontal="right" vertical="center" shrinkToFit="1"/>
    </xf>
    <xf numFmtId="0" fontId="4" fillId="0" borderId="3" xfId="14" applyFont="1" applyFill="1" applyBorder="1" applyAlignment="1">
      <alignment vertical="center"/>
    </xf>
    <xf numFmtId="0" fontId="4" fillId="0" borderId="1" xfId="14" applyFont="1" applyFill="1" applyBorder="1" applyAlignment="1">
      <alignment vertical="center"/>
    </xf>
    <xf numFmtId="177" fontId="24" fillId="0" borderId="6" xfId="14" applyNumberFormat="1" applyFont="1" applyFill="1" applyBorder="1" applyAlignment="1" applyProtection="1">
      <alignment horizontal="right" vertical="center" shrinkToFit="1"/>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25" fillId="2" borderId="0" xfId="0" applyFont="1" applyFill="1" applyBorder="1" applyProtection="1">
      <alignment vertical="center"/>
    </xf>
    <xf numFmtId="0" fontId="31" fillId="2" borderId="0" xfId="0" applyFont="1" applyFill="1" applyBorder="1" applyAlignment="1" applyProtection="1">
      <alignment vertical="center"/>
    </xf>
    <xf numFmtId="0" fontId="25" fillId="2" borderId="0" xfId="0" applyFont="1" applyFill="1" applyProtection="1">
      <alignment vertical="center"/>
    </xf>
    <xf numFmtId="0" fontId="25" fillId="5" borderId="8" xfId="0" applyFont="1" applyFill="1" applyBorder="1" applyAlignment="1" applyProtection="1">
      <alignment horizontal="center" vertical="center"/>
    </xf>
    <xf numFmtId="0" fontId="25" fillId="5" borderId="8" xfId="0" applyFont="1" applyFill="1" applyBorder="1" applyAlignment="1" applyProtection="1">
      <alignment vertical="center" wrapText="1"/>
    </xf>
    <xf numFmtId="0" fontId="25" fillId="5" borderId="8" xfId="0" applyFont="1" applyFill="1" applyBorder="1" applyProtection="1">
      <alignment vertical="center"/>
    </xf>
    <xf numFmtId="0" fontId="33" fillId="2" borderId="0" xfId="0" applyFont="1" applyFill="1" applyProtection="1">
      <alignment vertical="center"/>
      <protection locked="0"/>
    </xf>
    <xf numFmtId="0" fontId="5" fillId="0" borderId="0" xfId="0" applyFont="1" applyFill="1" applyBorder="1" applyAlignment="1" applyProtection="1">
      <alignment vertical="center"/>
    </xf>
    <xf numFmtId="0" fontId="5" fillId="0" borderId="0" xfId="0" applyFont="1">
      <alignmen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Fill="1" applyAlignment="1" applyProtection="1">
      <alignment vertical="center"/>
    </xf>
    <xf numFmtId="0" fontId="15" fillId="0" borderId="0" xfId="0" applyFont="1">
      <alignment vertical="center"/>
    </xf>
    <xf numFmtId="0" fontId="34" fillId="0" borderId="0" xfId="0" applyFont="1" applyBorder="1" applyAlignment="1">
      <alignment vertical="center"/>
    </xf>
    <xf numFmtId="0" fontId="15"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vertical="top" wrapText="1"/>
    </xf>
    <xf numFmtId="0" fontId="16" fillId="0" borderId="0" xfId="0" applyFont="1">
      <alignment vertical="center"/>
    </xf>
    <xf numFmtId="0" fontId="5" fillId="0" borderId="0" xfId="0" applyFont="1" applyFill="1" applyAlignment="1" applyProtection="1">
      <alignment vertical="center"/>
    </xf>
    <xf numFmtId="176" fontId="5" fillId="0" borderId="11" xfId="0" applyNumberFormat="1" applyFont="1" applyFill="1" applyBorder="1" applyAlignment="1" applyProtection="1">
      <alignment vertical="center" shrinkToFit="1"/>
    </xf>
    <xf numFmtId="176" fontId="5" fillId="0" borderId="12" xfId="0" applyNumberFormat="1" applyFont="1" applyFill="1" applyBorder="1" applyAlignment="1" applyProtection="1">
      <alignment vertical="center" shrinkToFit="1"/>
    </xf>
    <xf numFmtId="0" fontId="16" fillId="0" borderId="0" xfId="0" applyFont="1" applyAlignment="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 xfId="0" applyFont="1" applyBorder="1" applyAlignment="1">
      <alignment horizontal="center" vertical="center" shrinkToFit="1"/>
    </xf>
    <xf numFmtId="0" fontId="16" fillId="0" borderId="0" xfId="0" applyFont="1" applyAlignment="1" applyProtection="1">
      <alignment vertical="center"/>
    </xf>
    <xf numFmtId="0" fontId="5" fillId="0" borderId="0" xfId="0" applyFont="1" applyAlignment="1" applyProtection="1">
      <alignment vertical="center"/>
    </xf>
    <xf numFmtId="0" fontId="11" fillId="0" borderId="0" xfId="0" applyFont="1" applyBorder="1" applyAlignment="1" applyProtection="1">
      <alignment vertical="top" wrapText="1"/>
    </xf>
    <xf numFmtId="0" fontId="5" fillId="0" borderId="0" xfId="0" applyFont="1" applyAlignment="1" applyProtection="1">
      <alignment vertical="center" wrapText="1"/>
    </xf>
    <xf numFmtId="0" fontId="22" fillId="0" borderId="0" xfId="0" applyFont="1" applyBorder="1" applyAlignment="1" applyProtection="1">
      <alignment vertical="center"/>
    </xf>
    <xf numFmtId="0" fontId="36" fillId="0" borderId="0" xfId="0" applyFont="1" applyBorder="1" applyAlignment="1" applyProtection="1">
      <alignment vertical="top" wrapText="1"/>
    </xf>
    <xf numFmtId="0" fontId="35" fillId="0" borderId="0" xfId="0" applyFont="1" applyAlignment="1" applyProtection="1">
      <alignment vertical="center" wrapText="1"/>
    </xf>
    <xf numFmtId="0" fontId="35"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vertical="top" wrapText="1"/>
    </xf>
    <xf numFmtId="0" fontId="27" fillId="0" borderId="0" xfId="0" quotePrefix="1" applyFont="1" applyFill="1" applyAlignment="1" applyProtection="1">
      <alignment vertical="center"/>
    </xf>
    <xf numFmtId="0" fontId="5" fillId="0" borderId="0" xfId="0" applyFont="1" applyFill="1" applyAlignment="1" applyProtection="1">
      <alignment horizontal="right"/>
    </xf>
    <xf numFmtId="0" fontId="16" fillId="0" borderId="0" xfId="0" applyFont="1" applyFill="1" applyBorder="1" applyAlignment="1" applyProtection="1">
      <alignment horizontal="left" vertical="top"/>
    </xf>
    <xf numFmtId="0" fontId="16" fillId="0" borderId="0" xfId="0" applyFont="1" applyFill="1" applyAlignment="1" applyProtection="1">
      <alignment vertical="top"/>
    </xf>
    <xf numFmtId="0" fontId="4" fillId="0" borderId="2" xfId="14" applyFont="1" applyFill="1" applyBorder="1" applyAlignment="1">
      <alignment vertical="center" shrinkToFit="1"/>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30" fillId="2" borderId="0" xfId="0" applyFont="1" applyFill="1" applyBorder="1" applyAlignment="1" applyProtection="1">
      <alignment vertical="center"/>
    </xf>
    <xf numFmtId="0" fontId="20" fillId="0" borderId="0" xfId="0" applyFont="1" applyFill="1" applyBorder="1" applyAlignment="1" applyProtection="1">
      <alignment vertical="center"/>
    </xf>
    <xf numFmtId="0" fontId="28" fillId="0" borderId="0" xfId="0" applyFont="1" applyFill="1" applyAlignment="1" applyProtection="1">
      <alignment vertical="center"/>
    </xf>
    <xf numFmtId="0" fontId="28" fillId="0" borderId="0" xfId="0" applyFont="1" applyFill="1" applyAlignment="1">
      <alignment vertical="center"/>
    </xf>
    <xf numFmtId="0" fontId="25" fillId="2" borderId="0" xfId="0" applyFont="1" applyFill="1" applyAlignment="1" applyProtection="1">
      <alignment horizontal="center" vertical="center"/>
    </xf>
    <xf numFmtId="0" fontId="37" fillId="0" borderId="0" xfId="0" applyFont="1" applyFill="1" applyAlignment="1" applyProtection="1">
      <alignment vertical="center"/>
    </xf>
    <xf numFmtId="0" fontId="38" fillId="0" borderId="0" xfId="0" applyFont="1" applyFill="1" applyAlignment="1" applyProtection="1">
      <alignment vertical="center" wrapText="1"/>
    </xf>
    <xf numFmtId="0" fontId="27" fillId="0" borderId="0" xfId="0" applyFont="1" applyFill="1" applyAlignment="1" applyProtection="1">
      <alignment vertical="center" wrapText="1"/>
    </xf>
    <xf numFmtId="0" fontId="26" fillId="0" borderId="43" xfId="0" applyFont="1" applyFill="1" applyBorder="1" applyAlignment="1" applyProtection="1">
      <alignment horizontal="left" vertical="center" indent="1"/>
    </xf>
    <xf numFmtId="0" fontId="27" fillId="0" borderId="2" xfId="0" applyFont="1" applyFill="1" applyBorder="1" applyAlignment="1" applyProtection="1">
      <alignment horizontal="left" vertical="top" wrapText="1"/>
    </xf>
    <xf numFmtId="0" fontId="25" fillId="5" borderId="16" xfId="0" applyFont="1" applyFill="1" applyBorder="1" applyAlignment="1" applyProtection="1">
      <alignment horizontal="center" vertical="center"/>
    </xf>
    <xf numFmtId="0" fontId="25" fillId="5" borderId="17" xfId="0" applyFont="1" applyFill="1" applyBorder="1" applyAlignment="1" applyProtection="1">
      <alignment horizontal="center" vertical="center"/>
    </xf>
    <xf numFmtId="0" fontId="25" fillId="5" borderId="18" xfId="0" applyFont="1" applyFill="1" applyBorder="1" applyAlignment="1" applyProtection="1">
      <alignment horizontal="center" vertical="center"/>
    </xf>
    <xf numFmtId="0" fontId="25" fillId="5" borderId="16" xfId="0" applyFont="1" applyFill="1" applyBorder="1" applyProtection="1">
      <alignment vertical="center"/>
    </xf>
    <xf numFmtId="0" fontId="25" fillId="5" borderId="17" xfId="0" applyFont="1" applyFill="1" applyBorder="1" applyProtection="1">
      <alignment vertical="center"/>
    </xf>
    <xf numFmtId="0" fontId="25" fillId="5" borderId="18" xfId="0" applyFont="1" applyFill="1" applyBorder="1" applyProtection="1">
      <alignment vertical="center"/>
    </xf>
    <xf numFmtId="0" fontId="32" fillId="5" borderId="16" xfId="2" applyFont="1" applyFill="1" applyBorder="1" applyAlignment="1" applyProtection="1">
      <alignment horizontal="left" vertical="center" indent="1"/>
      <protection locked="0"/>
    </xf>
    <xf numFmtId="0" fontId="32" fillId="5" borderId="17" xfId="2" applyFont="1" applyFill="1" applyBorder="1" applyAlignment="1" applyProtection="1">
      <alignment horizontal="left" vertical="center" indent="1"/>
      <protection locked="0"/>
    </xf>
    <xf numFmtId="0" fontId="32" fillId="5" borderId="18" xfId="2" applyFont="1" applyFill="1" applyBorder="1" applyAlignment="1" applyProtection="1">
      <alignment horizontal="left" vertical="center" indent="1"/>
      <protection locked="0"/>
    </xf>
    <xf numFmtId="0" fontId="29" fillId="3" borderId="24" xfId="0" applyNumberFormat="1" applyFont="1" applyFill="1" applyBorder="1" applyAlignment="1" applyProtection="1">
      <alignment horizontal="center" vertical="center"/>
      <protection locked="0"/>
    </xf>
    <xf numFmtId="0" fontId="29" fillId="0" borderId="24" xfId="0" applyNumberFormat="1" applyFont="1" applyFill="1" applyBorder="1" applyAlignment="1" applyProtection="1">
      <alignment horizontal="left" vertical="center"/>
    </xf>
    <xf numFmtId="0" fontId="29" fillId="0" borderId="25" xfId="0" applyNumberFormat="1" applyFont="1" applyFill="1" applyBorder="1" applyAlignment="1" applyProtection="1">
      <alignment horizontal="left" vertical="center"/>
    </xf>
    <xf numFmtId="0" fontId="25" fillId="5" borderId="1" xfId="0" applyFont="1" applyFill="1" applyBorder="1" applyProtection="1">
      <alignment vertical="center"/>
    </xf>
    <xf numFmtId="0" fontId="30" fillId="2" borderId="0" xfId="0" applyFont="1" applyFill="1" applyBorder="1" applyAlignment="1" applyProtection="1">
      <alignment vertical="center"/>
    </xf>
    <xf numFmtId="0" fontId="29" fillId="3" borderId="9" xfId="0" applyFont="1" applyFill="1" applyBorder="1" applyAlignment="1" applyProtection="1">
      <alignment horizontal="left" vertical="center" indent="1"/>
      <protection locked="0"/>
    </xf>
    <xf numFmtId="0" fontId="29" fillId="3" borderId="22" xfId="0" applyFont="1" applyFill="1" applyBorder="1" applyAlignment="1" applyProtection="1">
      <alignment horizontal="left" vertical="center" indent="1"/>
      <protection locked="0"/>
    </xf>
    <xf numFmtId="0" fontId="29" fillId="3" borderId="21" xfId="0" applyFont="1" applyFill="1" applyBorder="1" applyAlignment="1" applyProtection="1">
      <alignment horizontal="left" vertical="center" indent="1"/>
      <protection locked="0"/>
    </xf>
    <xf numFmtId="0" fontId="29" fillId="0" borderId="22" xfId="0" applyNumberFormat="1" applyFont="1" applyFill="1" applyBorder="1" applyAlignment="1" applyProtection="1">
      <alignment horizontal="left" vertical="center" indent="1"/>
    </xf>
    <xf numFmtId="0" fontId="29" fillId="0" borderId="24" xfId="0" applyNumberFormat="1" applyFont="1" applyFill="1" applyBorder="1" applyAlignment="1" applyProtection="1">
      <alignment horizontal="left" vertical="center" indent="1"/>
    </xf>
    <xf numFmtId="0" fontId="29" fillId="3" borderId="41" xfId="0" applyFont="1" applyFill="1" applyBorder="1" applyAlignment="1" applyProtection="1">
      <alignment horizontal="left" vertical="center" indent="1"/>
      <protection locked="0"/>
    </xf>
    <xf numFmtId="0" fontId="29" fillId="3" borderId="23" xfId="0" applyFont="1" applyFill="1" applyBorder="1" applyAlignment="1" applyProtection="1">
      <alignment horizontal="left" vertical="center" indent="1"/>
      <protection locked="0"/>
    </xf>
    <xf numFmtId="0" fontId="29" fillId="3" borderId="42" xfId="0" applyFont="1" applyFill="1" applyBorder="1" applyAlignment="1" applyProtection="1">
      <alignment horizontal="left" vertical="center" indent="1"/>
      <protection locked="0"/>
    </xf>
    <xf numFmtId="0" fontId="27" fillId="0" borderId="0" xfId="0" applyFont="1" applyFill="1" applyAlignment="1" applyProtection="1">
      <alignment vertical="center" wrapText="1"/>
    </xf>
    <xf numFmtId="0" fontId="27" fillId="0" borderId="0" xfId="0" applyFont="1" applyFill="1" applyAlignment="1" applyProtection="1">
      <alignment vertical="top" wrapText="1"/>
    </xf>
    <xf numFmtId="0" fontId="20" fillId="0" borderId="0" xfId="0" applyFont="1" applyFill="1" applyBorder="1" applyAlignment="1" applyProtection="1">
      <alignment vertical="center"/>
    </xf>
    <xf numFmtId="0" fontId="4" fillId="0" borderId="0" xfId="0" applyFont="1" applyFill="1" applyBorder="1" applyAlignment="1" applyProtection="1">
      <alignment horizontal="left" vertical="center" shrinkToFit="1"/>
    </xf>
    <xf numFmtId="49" fontId="4" fillId="3"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justify" wrapText="1"/>
    </xf>
    <xf numFmtId="0" fontId="4" fillId="0" borderId="0" xfId="0" applyFont="1" applyFill="1" applyBorder="1" applyAlignment="1" applyProtection="1">
      <alignment horizontal="left" vertical="distributed" wrapTex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5" fillId="0" borderId="5"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38"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2" xfId="0" applyFont="1" applyBorder="1" applyAlignment="1">
      <alignment horizontal="left" vertical="center" shrinkToFit="1"/>
    </xf>
    <xf numFmtId="0" fontId="11" fillId="3" borderId="0" xfId="0" applyFont="1" applyFill="1" applyBorder="1" applyAlignment="1" applyProtection="1">
      <alignment vertical="center" wrapText="1"/>
      <protection locked="0"/>
    </xf>
    <xf numFmtId="0" fontId="35" fillId="0" borderId="0" xfId="0" applyFont="1" applyFill="1" applyAlignment="1" applyProtection="1">
      <alignment horizontal="right" vertical="center"/>
    </xf>
    <xf numFmtId="0" fontId="35" fillId="0" borderId="38" xfId="0" applyFont="1" applyBorder="1" applyAlignment="1">
      <alignment horizontal="left" vertical="center" shrinkToFit="1"/>
    </xf>
    <xf numFmtId="0" fontId="35" fillId="0" borderId="39" xfId="0" applyFont="1" applyBorder="1" applyAlignment="1">
      <alignment horizontal="left" vertical="center" shrinkToFit="1"/>
    </xf>
    <xf numFmtId="0" fontId="35" fillId="0" borderId="40" xfId="0" applyFont="1" applyBorder="1" applyAlignment="1">
      <alignment horizontal="left" vertical="center" shrinkToFit="1"/>
    </xf>
    <xf numFmtId="0" fontId="35" fillId="0" borderId="2" xfId="0" applyFont="1" applyBorder="1" applyAlignment="1">
      <alignment horizontal="left" vertical="center" shrinkToFit="1"/>
    </xf>
    <xf numFmtId="0" fontId="35" fillId="0" borderId="0" xfId="0" applyFont="1" applyBorder="1" applyAlignment="1">
      <alignment horizontal="left" vertical="center" shrinkToFit="1"/>
    </xf>
    <xf numFmtId="0" fontId="35" fillId="0" borderId="15" xfId="0" applyFont="1" applyBorder="1" applyAlignment="1">
      <alignment horizontal="left" vertical="center" shrinkToFit="1"/>
    </xf>
    <xf numFmtId="179" fontId="16" fillId="0" borderId="32" xfId="0" applyNumberFormat="1" applyFont="1" applyBorder="1" applyAlignment="1">
      <alignment horizontal="right" vertical="center"/>
    </xf>
    <xf numFmtId="179" fontId="16" fillId="0" borderId="33" xfId="0" applyNumberFormat="1" applyFont="1" applyBorder="1" applyAlignment="1">
      <alignment horizontal="right" vertical="center"/>
    </xf>
    <xf numFmtId="179" fontId="16" fillId="0" borderId="34" xfId="0" applyNumberFormat="1" applyFont="1" applyBorder="1" applyAlignment="1">
      <alignment horizontal="right" vertical="center"/>
    </xf>
    <xf numFmtId="179" fontId="16" fillId="0" borderId="35" xfId="0" applyNumberFormat="1" applyFont="1" applyBorder="1" applyAlignment="1">
      <alignment horizontal="right" vertical="center"/>
    </xf>
    <xf numFmtId="179" fontId="16" fillId="0" borderId="36" xfId="0" applyNumberFormat="1" applyFont="1" applyBorder="1" applyAlignment="1">
      <alignment horizontal="right" vertical="center"/>
    </xf>
    <xf numFmtId="179" fontId="16" fillId="0" borderId="37" xfId="0" applyNumberFormat="1" applyFont="1" applyBorder="1" applyAlignment="1">
      <alignment horizontal="right" vertical="center"/>
    </xf>
    <xf numFmtId="177" fontId="16" fillId="4" borderId="6" xfId="0" applyNumberFormat="1" applyFont="1" applyFill="1" applyBorder="1" applyAlignment="1" applyProtection="1">
      <alignment horizontal="right" vertical="center"/>
      <protection locked="0"/>
    </xf>
    <xf numFmtId="0" fontId="11" fillId="3" borderId="38" xfId="0" applyFont="1" applyFill="1" applyBorder="1" applyAlignment="1" applyProtection="1">
      <alignment vertical="center" wrapText="1"/>
      <protection locked="0"/>
    </xf>
    <xf numFmtId="0" fontId="11" fillId="3" borderId="39" xfId="0" applyFont="1" applyFill="1" applyBorder="1" applyAlignment="1" applyProtection="1">
      <alignment vertical="center" wrapText="1"/>
      <protection locked="0"/>
    </xf>
    <xf numFmtId="0" fontId="11" fillId="3" borderId="40" xfId="0" applyFont="1" applyFill="1" applyBorder="1" applyAlignment="1" applyProtection="1">
      <alignment vertical="center" wrapText="1"/>
      <protection locked="0"/>
    </xf>
    <xf numFmtId="0" fontId="11" fillId="3" borderId="3"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12" xfId="0" applyFont="1" applyFill="1" applyBorder="1" applyAlignment="1" applyProtection="1">
      <alignment vertical="center" wrapText="1"/>
      <protection locked="0"/>
    </xf>
    <xf numFmtId="179" fontId="16" fillId="3" borderId="3" xfId="0" applyNumberFormat="1" applyFont="1" applyFill="1" applyBorder="1" applyAlignment="1" applyProtection="1">
      <alignment horizontal="right" vertical="center"/>
      <protection locked="0"/>
    </xf>
    <xf numFmtId="179" fontId="16" fillId="3" borderId="1" xfId="0" applyNumberFormat="1" applyFont="1" applyFill="1" applyBorder="1" applyAlignment="1" applyProtection="1">
      <alignment horizontal="right" vertical="center"/>
      <protection locked="0"/>
    </xf>
    <xf numFmtId="179" fontId="16" fillId="3" borderId="12" xfId="0" applyNumberFormat="1" applyFont="1" applyFill="1" applyBorder="1" applyAlignment="1" applyProtection="1">
      <alignment horizontal="right" vertical="center"/>
      <protection locked="0"/>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2" xfId="0" applyFont="1" applyBorder="1" applyAlignment="1">
      <alignment horizontal="center" vertical="center" shrinkToFit="1"/>
    </xf>
    <xf numFmtId="177" fontId="16" fillId="0" borderId="5" xfId="0" applyNumberFormat="1" applyFont="1" applyBorder="1" applyAlignment="1">
      <alignment horizontal="right" vertical="center"/>
    </xf>
    <xf numFmtId="177" fontId="16" fillId="0" borderId="10" xfId="0" applyNumberFormat="1" applyFont="1" applyBorder="1" applyAlignment="1">
      <alignment horizontal="right" vertical="center"/>
    </xf>
    <xf numFmtId="177" fontId="16" fillId="0" borderId="11" xfId="0" applyNumberFormat="1" applyFont="1" applyBorder="1" applyAlignment="1">
      <alignment horizontal="right" vertical="center"/>
    </xf>
    <xf numFmtId="179" fontId="16" fillId="0" borderId="38" xfId="0" applyNumberFormat="1" applyFont="1" applyBorder="1" applyAlignment="1">
      <alignment horizontal="right" vertical="center"/>
    </xf>
    <xf numFmtId="179" fontId="16" fillId="0" borderId="39" xfId="0" applyNumberFormat="1" applyFont="1" applyBorder="1" applyAlignment="1">
      <alignment horizontal="right" vertical="center"/>
    </xf>
    <xf numFmtId="179" fontId="16" fillId="0" borderId="40" xfId="0" applyNumberFormat="1" applyFont="1" applyBorder="1" applyAlignment="1">
      <alignment horizontal="right" vertical="center"/>
    </xf>
    <xf numFmtId="179" fontId="16" fillId="0" borderId="3" xfId="0" applyNumberFormat="1" applyFont="1" applyBorder="1" applyAlignment="1">
      <alignment horizontal="right" vertical="center"/>
    </xf>
    <xf numFmtId="179" fontId="16" fillId="0" borderId="1" xfId="0" applyNumberFormat="1" applyFont="1" applyBorder="1" applyAlignment="1">
      <alignment horizontal="right" vertical="center"/>
    </xf>
    <xf numFmtId="179" fontId="16" fillId="0" borderId="12" xfId="0" applyNumberFormat="1" applyFont="1" applyBorder="1" applyAlignment="1">
      <alignment horizontal="right" vertical="center"/>
    </xf>
    <xf numFmtId="0" fontId="27" fillId="0" borderId="0" xfId="0" applyFont="1" applyFill="1" applyBorder="1" applyAlignment="1" applyProtection="1">
      <alignment vertical="center" wrapText="1"/>
    </xf>
    <xf numFmtId="0" fontId="27" fillId="0" borderId="0" xfId="0" applyFont="1" applyFill="1" applyBorder="1" applyAlignment="1" applyProtection="1">
      <alignmen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177" fontId="16" fillId="0" borderId="6" xfId="0" applyNumberFormat="1" applyFont="1" applyFill="1" applyBorder="1" applyAlignment="1" applyProtection="1">
      <alignment horizontal="right" vertical="center" shrinkToFit="1"/>
    </xf>
    <xf numFmtId="177" fontId="16" fillId="0" borderId="6" xfId="0" applyNumberFormat="1" applyFont="1" applyBorder="1" applyAlignment="1">
      <alignment horizontal="right" vertical="center" shrinkToFit="1"/>
    </xf>
    <xf numFmtId="179" fontId="16" fillId="0" borderId="4" xfId="0" applyNumberFormat="1" applyFont="1" applyFill="1" applyBorder="1" applyAlignment="1" applyProtection="1">
      <alignment horizontal="right" vertical="center" shrinkToFit="1"/>
    </xf>
    <xf numFmtId="179" fontId="16" fillId="0" borderId="4" xfId="0" applyNumberFormat="1" applyFont="1" applyBorder="1" applyAlignment="1">
      <alignment horizontal="right" vertical="center" shrinkToFi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12" xfId="0" applyFont="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1" xfId="0" applyFont="1" applyFill="1" applyBorder="1" applyAlignment="1">
      <alignment vertical="center" wrapText="1"/>
    </xf>
    <xf numFmtId="0" fontId="5" fillId="0" borderId="12" xfId="0" applyFont="1" applyFill="1" applyBorder="1" applyAlignment="1">
      <alignment vertical="center" wrapText="1"/>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2" xfId="0" applyFont="1" applyFill="1" applyBorder="1" applyAlignment="1" applyProtection="1">
      <alignment vertical="center"/>
    </xf>
    <xf numFmtId="177" fontId="16" fillId="0" borderId="5" xfId="0" applyNumberFormat="1" applyFont="1" applyFill="1" applyBorder="1" applyAlignment="1" applyProtection="1">
      <alignment horizontal="right" vertical="center" shrinkToFit="1"/>
      <protection locked="0"/>
    </xf>
    <xf numFmtId="177" fontId="16" fillId="0" borderId="10" xfId="0" applyNumberFormat="1" applyFont="1" applyFill="1" applyBorder="1" applyAlignment="1" applyProtection="1">
      <alignment horizontal="right" vertical="center" shrinkToFit="1"/>
      <protection locked="0"/>
    </xf>
    <xf numFmtId="0" fontId="5" fillId="0" borderId="1" xfId="0" applyFont="1" applyBorder="1" applyAlignment="1" applyProtection="1">
      <alignment vertical="center"/>
    </xf>
    <xf numFmtId="0" fontId="5" fillId="0" borderId="12" xfId="0" applyFont="1" applyBorder="1" applyAlignment="1" applyProtection="1">
      <alignment vertical="center"/>
    </xf>
    <xf numFmtId="179" fontId="16" fillId="3" borderId="3" xfId="0" applyNumberFormat="1" applyFont="1" applyFill="1" applyBorder="1" applyAlignment="1" applyProtection="1">
      <alignment horizontal="right" vertical="center" shrinkToFit="1"/>
      <protection locked="0"/>
    </xf>
    <xf numFmtId="179" fontId="16" fillId="3" borderId="1" xfId="0" applyNumberFormat="1" applyFont="1" applyFill="1" applyBorder="1" applyAlignment="1" applyProtection="1">
      <alignment horizontal="right" vertical="center" shrinkToFit="1"/>
      <protection locked="0"/>
    </xf>
    <xf numFmtId="177" fontId="16" fillId="0" borderId="6" xfId="0" applyNumberFormat="1" applyFont="1" applyBorder="1" applyAlignment="1">
      <alignment horizontal="right" vertical="center"/>
    </xf>
    <xf numFmtId="179" fontId="16" fillId="0" borderId="4" xfId="0" applyNumberFormat="1" applyFont="1" applyBorder="1" applyAlignment="1">
      <alignment horizontal="right" vertical="center"/>
    </xf>
    <xf numFmtId="179" fontId="16" fillId="3" borderId="4" xfId="0" applyNumberFormat="1" applyFont="1" applyFill="1" applyBorder="1" applyAlignment="1" applyProtection="1">
      <alignment horizontal="right" vertical="center"/>
      <protection locked="0"/>
    </xf>
    <xf numFmtId="0" fontId="27" fillId="0" borderId="2" xfId="0" applyFont="1" applyFill="1" applyBorder="1" applyAlignment="1" applyProtection="1">
      <alignment horizontal="left" vertical="center" wrapText="1"/>
    </xf>
    <xf numFmtId="0" fontId="5" fillId="3" borderId="38" xfId="0" applyFont="1" applyFill="1" applyBorder="1" applyAlignment="1" applyProtection="1">
      <alignment vertical="center" wrapText="1"/>
      <protection locked="0"/>
    </xf>
    <xf numFmtId="0" fontId="5" fillId="3" borderId="39" xfId="0" applyFont="1" applyFill="1" applyBorder="1" applyAlignment="1" applyProtection="1">
      <alignment vertical="center" wrapText="1"/>
      <protection locked="0"/>
    </xf>
    <xf numFmtId="0" fontId="5" fillId="3" borderId="40"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179" fontId="16" fillId="0" borderId="3" xfId="3" applyNumberFormat="1" applyFont="1" applyBorder="1" applyAlignment="1">
      <alignment horizontal="right" vertical="center"/>
    </xf>
    <xf numFmtId="179" fontId="16" fillId="0" borderId="1" xfId="3" applyNumberFormat="1" applyFont="1" applyBorder="1" applyAlignment="1">
      <alignment horizontal="right" vertical="center"/>
    </xf>
    <xf numFmtId="179" fontId="16" fillId="0" borderId="12" xfId="3" applyNumberFormat="1" applyFont="1" applyBorder="1" applyAlignment="1">
      <alignment horizontal="right" vertical="center"/>
    </xf>
    <xf numFmtId="0" fontId="5" fillId="0" borderId="8"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5" xfId="0" applyFont="1" applyBorder="1" applyAlignment="1">
      <alignment horizontal="left" vertical="center" shrinkToFit="1"/>
    </xf>
    <xf numFmtId="0" fontId="28" fillId="0" borderId="0" xfId="0" applyFont="1" applyFill="1" applyAlignment="1" applyProtection="1">
      <alignment vertical="center"/>
    </xf>
    <xf numFmtId="0" fontId="12" fillId="0" borderId="0" xfId="0" applyFont="1" applyFill="1" applyBorder="1" applyAlignment="1" applyProtection="1">
      <alignment horizontal="center" vertic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177" fontId="16" fillId="0" borderId="39" xfId="0" applyNumberFormat="1" applyFont="1" applyBorder="1" applyAlignment="1">
      <alignment horizontal="right" vertical="center"/>
    </xf>
    <xf numFmtId="0" fontId="5" fillId="0" borderId="38" xfId="0" applyFont="1" applyBorder="1" applyAlignment="1">
      <alignment horizontal="left" vertical="center" wrapText="1" shrinkToFit="1"/>
    </xf>
    <xf numFmtId="0" fontId="5" fillId="0" borderId="1" xfId="0" applyFont="1" applyFill="1" applyBorder="1" applyAlignment="1" applyProtection="1">
      <alignment horizontal="left" vertical="center" shrinkToFit="1"/>
    </xf>
    <xf numFmtId="0" fontId="5" fillId="0" borderId="12" xfId="0" applyFont="1" applyFill="1" applyBorder="1" applyAlignment="1" applyProtection="1">
      <alignment horizontal="left" vertical="center" shrinkToFit="1"/>
    </xf>
    <xf numFmtId="180" fontId="16" fillId="3" borderId="3" xfId="0" applyNumberFormat="1" applyFont="1" applyFill="1" applyBorder="1" applyAlignment="1" applyProtection="1">
      <alignment horizontal="right" vertical="center" shrinkToFit="1"/>
      <protection locked="0"/>
    </xf>
    <xf numFmtId="180" fontId="16" fillId="3" borderId="1" xfId="0" applyNumberFormat="1" applyFont="1" applyFill="1" applyBorder="1" applyAlignment="1" applyProtection="1">
      <alignment horizontal="right" vertical="center" shrinkToFit="1"/>
      <protection locked="0"/>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11" fillId="0" borderId="38" xfId="0" applyFont="1" applyFill="1" applyBorder="1" applyAlignment="1" applyProtection="1">
      <alignment vertical="center" wrapText="1"/>
      <protection locked="0"/>
    </xf>
    <xf numFmtId="0" fontId="11" fillId="0" borderId="39" xfId="0" applyFont="1" applyFill="1" applyBorder="1" applyAlignment="1" applyProtection="1">
      <alignment vertical="center" wrapText="1"/>
      <protection locked="0"/>
    </xf>
    <xf numFmtId="0" fontId="11" fillId="0" borderId="40"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179" fontId="16" fillId="0" borderId="6" xfId="0" applyNumberFormat="1" applyFont="1" applyFill="1" applyBorder="1" applyAlignment="1" applyProtection="1">
      <alignment vertical="center"/>
    </xf>
    <xf numFmtId="177" fontId="16" fillId="0" borderId="6" xfId="0" applyNumberFormat="1" applyFont="1" applyBorder="1" applyAlignment="1" applyProtection="1">
      <alignment horizontal="right" vertical="center"/>
    </xf>
    <xf numFmtId="178" fontId="11" fillId="3" borderId="8" xfId="0" applyNumberFormat="1" applyFont="1" applyFill="1" applyBorder="1" applyAlignment="1" applyProtection="1">
      <alignment vertical="center" wrapText="1"/>
      <protection locked="0"/>
    </xf>
    <xf numFmtId="179" fontId="16" fillId="3" borderId="4" xfId="0" applyNumberFormat="1" applyFont="1" applyFill="1" applyBorder="1" applyAlignment="1" applyProtection="1">
      <alignment vertical="center"/>
      <protection locked="0"/>
    </xf>
    <xf numFmtId="179" fontId="16" fillId="0" borderId="4" xfId="0" applyNumberFormat="1" applyFont="1" applyBorder="1" applyAlignment="1" applyProtection="1">
      <alignment horizontal="right" vertical="center"/>
    </xf>
    <xf numFmtId="177" fontId="16" fillId="4" borderId="38" xfId="0" applyNumberFormat="1" applyFont="1" applyFill="1" applyBorder="1" applyAlignment="1" applyProtection="1">
      <alignment horizontal="right" vertical="center"/>
      <protection locked="0"/>
    </xf>
    <xf numFmtId="177" fontId="16" fillId="4" borderId="39" xfId="0" applyNumberFormat="1" applyFont="1" applyFill="1" applyBorder="1" applyAlignment="1" applyProtection="1">
      <alignment horizontal="right" vertical="center"/>
      <protection locked="0"/>
    </xf>
    <xf numFmtId="0" fontId="5" fillId="0" borderId="39" xfId="0" applyFont="1" applyBorder="1" applyAlignment="1">
      <alignment vertical="center" wrapText="1"/>
    </xf>
    <xf numFmtId="0" fontId="5" fillId="0" borderId="40" xfId="0" applyFont="1" applyBorder="1" applyAlignment="1">
      <alignment vertical="center" wrapText="1"/>
    </xf>
    <xf numFmtId="0" fontId="5" fillId="0" borderId="8" xfId="0" applyFont="1" applyBorder="1" applyAlignment="1">
      <alignment horizontal="center" vertical="center"/>
    </xf>
    <xf numFmtId="0" fontId="5" fillId="0" borderId="38" xfId="0" applyFont="1" applyFill="1" applyBorder="1" applyAlignment="1" applyProtection="1">
      <alignment vertical="center" shrinkToFit="1"/>
    </xf>
    <xf numFmtId="0" fontId="5" fillId="0" borderId="39" xfId="0" applyFont="1" applyFill="1" applyBorder="1" applyAlignment="1" applyProtection="1">
      <alignment vertical="center" shrinkToFit="1"/>
    </xf>
    <xf numFmtId="0" fontId="5" fillId="0" borderId="40" xfId="0" applyFont="1" applyFill="1" applyBorder="1" applyAlignment="1" applyProtection="1">
      <alignment vertical="center" shrinkToFit="1"/>
    </xf>
    <xf numFmtId="0" fontId="5" fillId="0" borderId="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 xfId="0" applyFont="1" applyBorder="1" applyAlignment="1">
      <alignment vertical="center"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177" fontId="16" fillId="4" borderId="5" xfId="0" applyNumberFormat="1" applyFont="1" applyFill="1" applyBorder="1" applyAlignment="1" applyProtection="1">
      <alignment horizontal="right" vertical="center"/>
      <protection locked="0"/>
    </xf>
    <xf numFmtId="0" fontId="5" fillId="0" borderId="8" xfId="0" applyFont="1" applyBorder="1" applyAlignment="1" applyProtection="1">
      <alignment horizontal="center" vertical="center" wrapText="1"/>
    </xf>
    <xf numFmtId="0" fontId="11" fillId="3" borderId="5" xfId="0" applyFont="1" applyFill="1" applyBorder="1" applyAlignment="1" applyProtection="1">
      <alignment vertical="center" wrapText="1"/>
      <protection locked="0"/>
    </xf>
    <xf numFmtId="0" fontId="11" fillId="3" borderId="10" xfId="0" applyFont="1" applyFill="1" applyBorder="1" applyAlignment="1" applyProtection="1">
      <alignment vertical="center" wrapText="1"/>
      <protection locked="0"/>
    </xf>
    <xf numFmtId="0" fontId="11" fillId="3" borderId="11" xfId="0" applyFont="1" applyFill="1" applyBorder="1" applyAlignment="1" applyProtection="1">
      <alignment vertical="center" wrapText="1"/>
      <protection locked="0"/>
    </xf>
    <xf numFmtId="179" fontId="16" fillId="0" borderId="32" xfId="0" applyNumberFormat="1" applyFont="1" applyBorder="1" applyAlignment="1">
      <alignment horizontal="center" vertical="center"/>
    </xf>
    <xf numFmtId="179" fontId="16" fillId="0" borderId="33" xfId="0" applyNumberFormat="1" applyFont="1" applyBorder="1" applyAlignment="1">
      <alignment horizontal="center" vertical="center"/>
    </xf>
    <xf numFmtId="179" fontId="16" fillId="0" borderId="34" xfId="0" applyNumberFormat="1" applyFont="1" applyBorder="1" applyAlignment="1">
      <alignment horizontal="center" vertical="center"/>
    </xf>
    <xf numFmtId="179" fontId="16" fillId="0" borderId="35" xfId="0" applyNumberFormat="1" applyFont="1" applyBorder="1" applyAlignment="1">
      <alignment horizontal="center" vertical="center"/>
    </xf>
    <xf numFmtId="179" fontId="16" fillId="0" borderId="36" xfId="0" applyNumberFormat="1" applyFont="1" applyBorder="1" applyAlignment="1">
      <alignment horizontal="center" vertical="center"/>
    </xf>
    <xf numFmtId="179" fontId="16" fillId="0" borderId="37" xfId="0" applyNumberFormat="1" applyFont="1" applyBorder="1" applyAlignment="1">
      <alignment horizontal="center" vertical="center"/>
    </xf>
    <xf numFmtId="179" fontId="16" fillId="0" borderId="32" xfId="0" applyNumberFormat="1" applyFont="1" applyBorder="1" applyAlignment="1">
      <alignment vertical="center"/>
    </xf>
    <xf numFmtId="179" fontId="16" fillId="0" borderId="33" xfId="0" applyNumberFormat="1" applyFont="1" applyBorder="1" applyAlignment="1">
      <alignment vertical="center"/>
    </xf>
    <xf numFmtId="179" fontId="16" fillId="0" borderId="34" xfId="0" applyNumberFormat="1" applyFont="1" applyBorder="1" applyAlignment="1">
      <alignment vertical="center"/>
    </xf>
    <xf numFmtId="179" fontId="16" fillId="0" borderId="35" xfId="0" applyNumberFormat="1" applyFont="1" applyBorder="1" applyAlignment="1">
      <alignment vertical="center"/>
    </xf>
    <xf numFmtId="179" fontId="16" fillId="0" borderId="36" xfId="0" applyNumberFormat="1" applyFont="1" applyBorder="1" applyAlignment="1">
      <alignment vertical="center"/>
    </xf>
    <xf numFmtId="179" fontId="16" fillId="0" borderId="37" xfId="0" applyNumberFormat="1" applyFont="1" applyBorder="1" applyAlignment="1">
      <alignment vertical="center"/>
    </xf>
    <xf numFmtId="177" fontId="16" fillId="4" borderId="10" xfId="0" applyNumberFormat="1" applyFont="1" applyFill="1" applyBorder="1" applyAlignment="1" applyProtection="1">
      <alignment horizontal="right" vertical="center"/>
      <protection locked="0"/>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5" xfId="0" applyFont="1" applyBorder="1" applyAlignment="1">
      <alignment horizontal="left" vertical="center"/>
    </xf>
    <xf numFmtId="0" fontId="5" fillId="0" borderId="8" xfId="0" applyFont="1" applyBorder="1" applyAlignment="1" applyProtection="1">
      <alignment horizontal="center" vertical="center"/>
    </xf>
    <xf numFmtId="0" fontId="5" fillId="3" borderId="8" xfId="0" applyNumberFormat="1" applyFont="1" applyFill="1" applyBorder="1" applyAlignment="1" applyProtection="1">
      <alignment vertical="center" wrapText="1"/>
      <protection locked="0"/>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177" fontId="16" fillId="4" borderId="5" xfId="0" applyNumberFormat="1" applyFont="1" applyFill="1" applyBorder="1" applyAlignment="1" applyProtection="1">
      <alignment horizontal="right" vertical="center" shrinkToFit="1"/>
      <protection locked="0"/>
    </xf>
    <xf numFmtId="177" fontId="16" fillId="4" borderId="10" xfId="0" applyNumberFormat="1" applyFont="1" applyFill="1" applyBorder="1" applyAlignment="1" applyProtection="1">
      <alignment horizontal="right" vertical="center" shrinkToFit="1"/>
      <protection locked="0"/>
    </xf>
    <xf numFmtId="0" fontId="5" fillId="3" borderId="5" xfId="0" applyFont="1" applyFill="1" applyBorder="1" applyAlignment="1" applyProtection="1">
      <alignment vertical="center" wrapText="1"/>
      <protection locked="0"/>
    </xf>
    <xf numFmtId="0" fontId="5" fillId="3" borderId="10" xfId="0" applyFont="1" applyFill="1" applyBorder="1" applyAlignment="1" applyProtection="1">
      <alignment vertical="center" wrapText="1"/>
      <protection locked="0"/>
    </xf>
    <xf numFmtId="0" fontId="5" fillId="3" borderId="11" xfId="0" applyFont="1" applyFill="1" applyBorder="1" applyAlignment="1" applyProtection="1">
      <alignment vertical="center" wrapText="1"/>
      <protection locked="0"/>
    </xf>
    <xf numFmtId="0" fontId="5" fillId="0" borderId="8" xfId="0" applyFont="1" applyFill="1" applyBorder="1" applyAlignment="1" applyProtection="1">
      <alignment horizontal="center" vertical="center"/>
    </xf>
    <xf numFmtId="177" fontId="16" fillId="0" borderId="5" xfId="0" applyNumberFormat="1" applyFont="1" applyFill="1" applyBorder="1" applyAlignment="1" applyProtection="1">
      <alignment horizontal="right" vertical="center"/>
      <protection locked="0"/>
    </xf>
    <xf numFmtId="177" fontId="16" fillId="0" borderId="10" xfId="0" applyNumberFormat="1" applyFont="1" applyFill="1" applyBorder="1" applyAlignment="1" applyProtection="1">
      <alignment horizontal="right" vertical="center"/>
      <protection locked="0"/>
    </xf>
    <xf numFmtId="179" fontId="16" fillId="0" borderId="3" xfId="0" applyNumberFormat="1" applyFont="1" applyFill="1" applyBorder="1" applyAlignment="1" applyProtection="1">
      <alignment horizontal="right" vertical="center"/>
      <protection locked="0"/>
    </xf>
    <xf numFmtId="179" fontId="16" fillId="0" borderId="1" xfId="0" applyNumberFormat="1" applyFont="1" applyFill="1" applyBorder="1" applyAlignment="1" applyProtection="1">
      <alignment horizontal="right" vertical="center"/>
      <protection locked="0"/>
    </xf>
    <xf numFmtId="0" fontId="11" fillId="3" borderId="5" xfId="0" applyNumberFormat="1" applyFont="1" applyFill="1" applyBorder="1" applyAlignment="1" applyProtection="1">
      <alignment vertical="center" wrapText="1" shrinkToFit="1"/>
      <protection locked="0"/>
    </xf>
    <xf numFmtId="0" fontId="11" fillId="3" borderId="10" xfId="0" applyNumberFormat="1" applyFont="1" applyFill="1" applyBorder="1" applyAlignment="1" applyProtection="1">
      <alignment vertical="center" wrapText="1" shrinkToFit="1"/>
      <protection locked="0"/>
    </xf>
    <xf numFmtId="0" fontId="11" fillId="3" borderId="11" xfId="0" applyNumberFormat="1" applyFont="1" applyFill="1" applyBorder="1" applyAlignment="1" applyProtection="1">
      <alignment vertical="center" wrapText="1" shrinkToFit="1"/>
      <protection locked="0"/>
    </xf>
    <xf numFmtId="0" fontId="11" fillId="3" borderId="3" xfId="0" applyNumberFormat="1" applyFont="1" applyFill="1" applyBorder="1" applyAlignment="1" applyProtection="1">
      <alignment vertical="center" wrapText="1" shrinkToFit="1"/>
      <protection locked="0"/>
    </xf>
    <xf numFmtId="0" fontId="11" fillId="3" borderId="1" xfId="0" applyNumberFormat="1" applyFont="1" applyFill="1" applyBorder="1" applyAlignment="1" applyProtection="1">
      <alignment vertical="center" wrapText="1" shrinkToFit="1"/>
      <protection locked="0"/>
    </xf>
    <xf numFmtId="0" fontId="11" fillId="3" borderId="12" xfId="0" applyNumberFormat="1" applyFont="1" applyFill="1" applyBorder="1" applyAlignment="1" applyProtection="1">
      <alignment vertical="center" wrapText="1" shrinkToFit="1"/>
      <protection locked="0"/>
    </xf>
    <xf numFmtId="0" fontId="11" fillId="3" borderId="8" xfId="0" applyFont="1" applyFill="1" applyBorder="1" applyAlignment="1">
      <alignment vertical="center" wrapText="1"/>
    </xf>
    <xf numFmtId="0" fontId="11" fillId="0" borderId="5"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0" fontId="11" fillId="0" borderId="11" xfId="0" applyFont="1" applyFill="1" applyBorder="1" applyAlignment="1" applyProtection="1">
      <alignment vertical="center" wrapText="1"/>
      <protection locked="0"/>
    </xf>
    <xf numFmtId="179" fontId="16" fillId="0" borderId="3" xfId="0" applyNumberFormat="1" applyFont="1" applyFill="1" applyBorder="1" applyAlignment="1" applyProtection="1">
      <alignment horizontal="right" vertical="center" shrinkToFit="1"/>
      <protection locked="0"/>
    </xf>
    <xf numFmtId="179" fontId="16" fillId="0" borderId="1" xfId="0" applyNumberFormat="1" applyFont="1" applyFill="1" applyBorder="1" applyAlignment="1" applyProtection="1">
      <alignment horizontal="right" vertical="center" shrinkToFit="1"/>
      <protection locked="0"/>
    </xf>
    <xf numFmtId="0" fontId="11" fillId="0" borderId="5" xfId="0" applyNumberFormat="1" applyFont="1" applyFill="1" applyBorder="1" applyAlignment="1" applyProtection="1">
      <alignment horizontal="left" vertical="center" wrapText="1" shrinkToFit="1"/>
      <protection locked="0"/>
    </xf>
    <xf numFmtId="0" fontId="11" fillId="0" borderId="10" xfId="0" applyNumberFormat="1" applyFont="1" applyFill="1" applyBorder="1" applyAlignment="1" applyProtection="1">
      <alignment horizontal="left" vertical="center" wrapText="1" shrinkToFit="1"/>
      <protection locked="0"/>
    </xf>
    <xf numFmtId="0" fontId="11" fillId="0" borderId="11" xfId="0" applyNumberFormat="1" applyFont="1" applyFill="1" applyBorder="1" applyAlignment="1" applyProtection="1">
      <alignment horizontal="left" vertical="center" wrapText="1" shrinkToFit="1"/>
      <protection locked="0"/>
    </xf>
    <xf numFmtId="0" fontId="11" fillId="0" borderId="3" xfId="0" applyNumberFormat="1" applyFont="1" applyFill="1" applyBorder="1" applyAlignment="1" applyProtection="1">
      <alignment horizontal="left" vertical="center" wrapText="1" shrinkToFit="1"/>
      <protection locked="0"/>
    </xf>
    <xf numFmtId="0" fontId="11" fillId="0" borderId="1" xfId="0" applyNumberFormat="1" applyFont="1" applyFill="1" applyBorder="1" applyAlignment="1" applyProtection="1">
      <alignment horizontal="left" vertical="center" wrapText="1" shrinkToFit="1"/>
      <protection locked="0"/>
    </xf>
    <xf numFmtId="0" fontId="11" fillId="0" borderId="12" xfId="0" applyNumberFormat="1" applyFont="1" applyFill="1" applyBorder="1" applyAlignment="1" applyProtection="1">
      <alignment horizontal="left" vertical="center" wrapText="1" shrinkToFit="1"/>
      <protection locked="0"/>
    </xf>
    <xf numFmtId="0" fontId="11" fillId="0" borderId="8" xfId="0" applyNumberFormat="1" applyFont="1" applyFill="1" applyBorder="1" applyAlignment="1" applyProtection="1">
      <alignment vertical="center" wrapText="1"/>
      <protection locked="0"/>
    </xf>
    <xf numFmtId="177" fontId="11" fillId="0" borderId="8" xfId="0" applyNumberFormat="1" applyFont="1" applyFill="1" applyBorder="1" applyAlignment="1" applyProtection="1">
      <alignment horizontal="right" vertical="center"/>
      <protection locked="0"/>
    </xf>
    <xf numFmtId="177" fontId="5" fillId="0" borderId="10" xfId="0" applyNumberFormat="1" applyFont="1" applyFill="1" applyBorder="1" applyAlignment="1" applyProtection="1">
      <alignment horizontal="right" vertical="center"/>
      <protection locked="0"/>
    </xf>
    <xf numFmtId="177" fontId="5" fillId="0" borderId="11" xfId="0" applyNumberFormat="1" applyFont="1" applyFill="1" applyBorder="1" applyAlignment="1" applyProtection="1">
      <alignment horizontal="right" vertical="center"/>
      <protection locked="0"/>
    </xf>
    <xf numFmtId="0" fontId="11" fillId="0" borderId="8" xfId="0" applyFont="1" applyBorder="1" applyAlignment="1">
      <alignment horizontal="left" vertical="center" wrapText="1"/>
    </xf>
    <xf numFmtId="177" fontId="16" fillId="4" borderId="6" xfId="0" applyNumberFormat="1" applyFont="1" applyFill="1" applyBorder="1" applyAlignment="1" applyProtection="1">
      <alignment horizontal="right" vertical="center" shrinkToFit="1"/>
      <protection locked="0"/>
    </xf>
    <xf numFmtId="179" fontId="16" fillId="3" borderId="4" xfId="0" applyNumberFormat="1" applyFont="1" applyFill="1" applyBorder="1" applyAlignment="1" applyProtection="1">
      <alignment horizontal="right" vertical="center" shrinkToFit="1"/>
      <protection locked="0"/>
    </xf>
    <xf numFmtId="179" fontId="16" fillId="0" borderId="3" xfId="0" applyNumberFormat="1" applyFont="1" applyBorder="1" applyAlignment="1" applyProtection="1">
      <alignment horizontal="right" vertical="center" shrinkToFit="1"/>
    </xf>
    <xf numFmtId="179" fontId="16" fillId="0" borderId="1" xfId="0" applyNumberFormat="1" applyFont="1" applyBorder="1" applyAlignment="1" applyProtection="1">
      <alignment horizontal="right" vertical="center" shrinkToFit="1"/>
    </xf>
    <xf numFmtId="179" fontId="16" fillId="0" borderId="12" xfId="0" applyNumberFormat="1" applyFont="1" applyBorder="1" applyAlignment="1" applyProtection="1">
      <alignment horizontal="right" vertical="center" shrinkToFit="1"/>
    </xf>
    <xf numFmtId="179" fontId="16" fillId="3" borderId="12" xfId="0" applyNumberFormat="1" applyFont="1" applyFill="1" applyBorder="1" applyAlignment="1" applyProtection="1">
      <alignment horizontal="right" vertical="center" shrinkToFit="1"/>
      <protection locked="0"/>
    </xf>
    <xf numFmtId="179" fontId="16" fillId="0" borderId="3"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179" fontId="16" fillId="0" borderId="12" xfId="0" applyNumberFormat="1" applyFont="1" applyFill="1" applyBorder="1" applyAlignment="1" applyProtection="1">
      <alignment horizontal="right" vertical="center"/>
    </xf>
    <xf numFmtId="177" fontId="16" fillId="4" borderId="38" xfId="0" applyNumberFormat="1" applyFont="1" applyFill="1" applyBorder="1" applyAlignment="1" applyProtection="1">
      <alignment horizontal="right" vertical="center" shrinkToFit="1"/>
      <protection locked="0"/>
    </xf>
    <xf numFmtId="177" fontId="16" fillId="4" borderId="39" xfId="0" applyNumberFormat="1" applyFont="1" applyFill="1" applyBorder="1" applyAlignment="1" applyProtection="1">
      <alignment horizontal="right" vertical="center" shrinkToFit="1"/>
      <protection locked="0"/>
    </xf>
    <xf numFmtId="177" fontId="16" fillId="4" borderId="40" xfId="0" applyNumberFormat="1" applyFont="1" applyFill="1" applyBorder="1" applyAlignment="1" applyProtection="1">
      <alignment horizontal="right" vertical="center" shrinkToFit="1"/>
      <protection locked="0"/>
    </xf>
    <xf numFmtId="177" fontId="16" fillId="0" borderId="38" xfId="0" applyNumberFormat="1" applyFont="1" applyFill="1" applyBorder="1" applyAlignment="1" applyProtection="1">
      <alignment horizontal="right" vertical="center" shrinkToFit="1"/>
    </xf>
    <xf numFmtId="177" fontId="16" fillId="0" borderId="39" xfId="0" applyNumberFormat="1" applyFont="1" applyFill="1" applyBorder="1" applyAlignment="1" applyProtection="1">
      <alignment horizontal="right" vertical="center" shrinkToFit="1"/>
    </xf>
    <xf numFmtId="177" fontId="16" fillId="0" borderId="40" xfId="0" applyNumberFormat="1" applyFont="1" applyFill="1" applyBorder="1" applyAlignment="1" applyProtection="1">
      <alignment horizontal="right" vertical="center" shrinkToFi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5" fillId="0" borderId="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177" fontId="16" fillId="0" borderId="5" xfId="0" applyNumberFormat="1" applyFont="1" applyFill="1" applyBorder="1" applyAlignment="1" applyProtection="1">
      <alignment horizontal="right" vertical="center" shrinkToFit="1"/>
    </xf>
    <xf numFmtId="177" fontId="16" fillId="0" borderId="10" xfId="0" applyNumberFormat="1" applyFont="1" applyFill="1" applyBorder="1" applyAlignment="1" applyProtection="1">
      <alignment horizontal="right" vertical="center" shrinkToFit="1"/>
    </xf>
    <xf numFmtId="177" fontId="16" fillId="0" borderId="11" xfId="0" applyNumberFormat="1" applyFont="1" applyFill="1" applyBorder="1" applyAlignment="1" applyProtection="1">
      <alignment horizontal="right" vertical="center" shrinkToFit="1"/>
    </xf>
    <xf numFmtId="179" fontId="16" fillId="0" borderId="38" xfId="0" applyNumberFormat="1" applyFont="1" applyFill="1" applyBorder="1" applyAlignment="1" applyProtection="1">
      <alignment horizontal="right" vertical="center" shrinkToFit="1"/>
    </xf>
    <xf numFmtId="179" fontId="16" fillId="0" borderId="39" xfId="0" applyNumberFormat="1" applyFont="1" applyFill="1" applyBorder="1" applyAlignment="1" applyProtection="1">
      <alignment horizontal="right" vertical="center" shrinkToFit="1"/>
    </xf>
    <xf numFmtId="179" fontId="16" fillId="0" borderId="40" xfId="0" applyNumberFormat="1" applyFont="1" applyFill="1" applyBorder="1" applyAlignment="1" applyProtection="1">
      <alignment horizontal="right" vertical="center" shrinkToFit="1"/>
    </xf>
    <xf numFmtId="179" fontId="16" fillId="0" borderId="6" xfId="0" applyNumberFormat="1" applyFont="1" applyBorder="1" applyAlignment="1">
      <alignment horizontal="right" vertical="center" shrinkToFit="1"/>
    </xf>
    <xf numFmtId="179" fontId="16" fillId="0" borderId="26" xfId="0" applyNumberFormat="1" applyFont="1" applyFill="1" applyBorder="1" applyAlignment="1" applyProtection="1">
      <alignment horizontal="right" vertical="center" shrinkToFit="1"/>
    </xf>
    <xf numFmtId="179" fontId="16" fillId="0" borderId="27" xfId="0" applyNumberFormat="1" applyFont="1" applyFill="1" applyBorder="1" applyAlignment="1" applyProtection="1">
      <alignment horizontal="right" vertical="center" shrinkToFit="1"/>
    </xf>
    <xf numFmtId="179" fontId="16" fillId="0" borderId="28" xfId="0" applyNumberFormat="1" applyFont="1" applyFill="1" applyBorder="1" applyAlignment="1" applyProtection="1">
      <alignment horizontal="right" vertical="center" shrinkToFit="1"/>
    </xf>
    <xf numFmtId="179" fontId="16" fillId="0" borderId="29" xfId="0" applyNumberFormat="1" applyFont="1" applyFill="1" applyBorder="1" applyAlignment="1" applyProtection="1">
      <alignment horizontal="right" vertical="center" shrinkToFit="1"/>
    </xf>
    <xf numFmtId="179" fontId="16" fillId="0" borderId="30" xfId="0" applyNumberFormat="1" applyFont="1" applyFill="1" applyBorder="1" applyAlignment="1" applyProtection="1">
      <alignment horizontal="right" vertical="center" shrinkToFit="1"/>
    </xf>
    <xf numFmtId="179" fontId="16" fillId="0" borderId="31" xfId="0" applyNumberFormat="1" applyFont="1" applyFill="1" applyBorder="1" applyAlignment="1" applyProtection="1">
      <alignment horizontal="right" vertical="center" shrinkToFi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27" fillId="0" borderId="2" xfId="0" applyFont="1" applyFill="1" applyBorder="1" applyAlignment="1" applyProtection="1">
      <alignment horizontal="left" vertical="top" wrapText="1"/>
    </xf>
    <xf numFmtId="0" fontId="28" fillId="0" borderId="0" xfId="0" applyFont="1" applyFill="1" applyAlignment="1">
      <alignment vertical="center"/>
    </xf>
    <xf numFmtId="176" fontId="24" fillId="0" borderId="13" xfId="14" applyNumberFormat="1" applyFont="1" applyFill="1" applyBorder="1" applyAlignment="1">
      <alignment horizontal="right" vertical="center"/>
    </xf>
    <xf numFmtId="176" fontId="24" fillId="0" borderId="14" xfId="0" applyNumberFormat="1" applyFont="1" applyFill="1" applyBorder="1" applyAlignment="1">
      <alignment horizontal="right" vertical="center"/>
    </xf>
    <xf numFmtId="0" fontId="4" fillId="0" borderId="8" xfId="0" applyFont="1" applyFill="1" applyBorder="1" applyAlignment="1">
      <alignment horizontal="center" vertical="center"/>
    </xf>
    <xf numFmtId="0" fontId="10" fillId="0" borderId="0" xfId="14" applyFont="1" applyFill="1" applyAlignment="1">
      <alignment horizontal="center" vertical="center"/>
    </xf>
    <xf numFmtId="0" fontId="4" fillId="0" borderId="0" xfId="14" applyFont="1" applyFill="1" applyBorder="1" applyAlignment="1">
      <alignment vertical="top" shrinkToFit="1"/>
    </xf>
    <xf numFmtId="0" fontId="4" fillId="0" borderId="15" xfId="14" applyFont="1" applyFill="1" applyBorder="1" applyAlignment="1">
      <alignment vertical="top" shrinkToFit="1"/>
    </xf>
    <xf numFmtId="0" fontId="4" fillId="0" borderId="5" xfId="14" applyFont="1" applyFill="1" applyBorder="1" applyAlignment="1">
      <alignment shrinkToFit="1"/>
    </xf>
    <xf numFmtId="0" fontId="4" fillId="0" borderId="10" xfId="14" applyFont="1" applyFill="1" applyBorder="1" applyAlignment="1">
      <alignment shrinkToFit="1"/>
    </xf>
    <xf numFmtId="0" fontId="4" fillId="0" borderId="11" xfId="14" applyFont="1" applyFill="1" applyBorder="1" applyAlignment="1">
      <alignment shrinkToFit="1"/>
    </xf>
    <xf numFmtId="0" fontId="4" fillId="0" borderId="5" xfId="14" applyFont="1" applyFill="1" applyBorder="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0" fontId="4" fillId="0" borderId="10"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Alignment="1">
      <alignment vertical="center"/>
    </xf>
    <xf numFmtId="0" fontId="4" fillId="0" borderId="10" xfId="14"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14" applyFont="1" applyFill="1" applyBorder="1" applyAlignment="1">
      <alignment horizontal="center" vertical="center" wrapText="1"/>
    </xf>
    <xf numFmtId="0" fontId="4" fillId="0" borderId="3" xfId="0" applyFont="1" applyFill="1" applyBorder="1" applyAlignment="1">
      <alignment vertical="center"/>
    </xf>
    <xf numFmtId="0" fontId="22" fillId="0" borderId="0" xfId="14" applyFont="1" applyFill="1" applyBorder="1" applyAlignment="1">
      <alignment horizontal="right" vertical="center"/>
    </xf>
    <xf numFmtId="0" fontId="4" fillId="0" borderId="1" xfId="14" applyFont="1" applyFill="1" applyBorder="1" applyAlignment="1">
      <alignment horizontal="right" vertical="center"/>
    </xf>
    <xf numFmtId="0" fontId="27" fillId="0" borderId="0" xfId="14" applyFont="1" applyFill="1" applyBorder="1" applyAlignment="1">
      <alignment horizontal="left" vertical="center" wrapText="1"/>
    </xf>
    <xf numFmtId="0" fontId="4" fillId="0" borderId="5" xfId="14" applyFont="1" applyFill="1" applyBorder="1" applyAlignment="1">
      <alignment vertical="center" shrinkToFit="1"/>
    </xf>
    <xf numFmtId="0" fontId="4" fillId="0" borderId="3" xfId="0" applyFont="1" applyFill="1" applyBorder="1" applyAlignment="1">
      <alignment vertical="center" shrinkToFit="1"/>
    </xf>
    <xf numFmtId="0" fontId="22" fillId="0" borderId="5" xfId="14" applyFont="1" applyFill="1" applyBorder="1" applyAlignment="1">
      <alignment horizontal="center" vertical="center" shrinkToFit="1"/>
    </xf>
    <xf numFmtId="0" fontId="22" fillId="0" borderId="3" xfId="0" applyFont="1" applyFill="1" applyBorder="1" applyAlignment="1">
      <alignment vertical="center" shrinkToFit="1"/>
    </xf>
    <xf numFmtId="0" fontId="4" fillId="0" borderId="6" xfId="14" applyFont="1" applyFill="1" applyBorder="1" applyAlignment="1">
      <alignment horizontal="center" vertical="center" shrinkToFit="1"/>
    </xf>
    <xf numFmtId="0" fontId="4" fillId="0" borderId="4" xfId="0" applyFont="1" applyFill="1" applyBorder="1" applyAlignment="1">
      <alignment vertical="center" shrinkToFit="1"/>
    </xf>
    <xf numFmtId="0" fontId="4" fillId="0" borderId="5" xfId="0" applyFont="1" applyFill="1" applyBorder="1" applyAlignment="1">
      <alignment horizontal="center" vertical="center"/>
    </xf>
    <xf numFmtId="0" fontId="4" fillId="0" borderId="5" xfId="14" applyFont="1" applyFill="1" applyBorder="1" applyAlignment="1">
      <alignment horizontal="center" vertical="center" wrapText="1" shrinkToFit="1"/>
    </xf>
    <xf numFmtId="0" fontId="4" fillId="0" borderId="5" xfId="14" applyFont="1" applyFill="1" applyBorder="1" applyAlignment="1">
      <alignment horizontal="center" vertical="center" shrinkToFit="1"/>
    </xf>
    <xf numFmtId="0" fontId="4" fillId="0" borderId="5" xfId="14" applyFont="1" applyFill="1" applyBorder="1" applyAlignment="1">
      <alignment vertical="center" wrapText="1" shrinkToFit="1"/>
    </xf>
    <xf numFmtId="0" fontId="29" fillId="3" borderId="44" xfId="0" applyFont="1" applyFill="1" applyBorder="1" applyAlignment="1" applyProtection="1">
      <alignment vertical="center"/>
      <protection locked="0"/>
    </xf>
    <xf numFmtId="0" fontId="29" fillId="3" borderId="46" xfId="0" applyFont="1" applyFill="1" applyBorder="1" applyAlignment="1" applyProtection="1">
      <alignment vertical="center"/>
      <protection locked="0"/>
    </xf>
    <xf numFmtId="0" fontId="29" fillId="3" borderId="44" xfId="0" applyNumberFormat="1" applyFont="1" applyFill="1" applyBorder="1" applyAlignment="1" applyProtection="1">
      <alignment vertical="center"/>
      <protection locked="0"/>
    </xf>
    <xf numFmtId="0" fontId="29" fillId="3" borderId="46" xfId="0" applyNumberFormat="1" applyFont="1" applyFill="1" applyBorder="1" applyAlignment="1" applyProtection="1">
      <alignment vertical="center"/>
      <protection locked="0"/>
    </xf>
    <xf numFmtId="0" fontId="29" fillId="3" borderId="45" xfId="0" applyNumberFormat="1" applyFont="1" applyFill="1" applyBorder="1" applyAlignment="1" applyProtection="1">
      <alignment vertical="center"/>
      <protection locked="0"/>
    </xf>
    <xf numFmtId="0" fontId="29" fillId="3" borderId="46" xfId="0" applyNumberFormat="1" applyFont="1" applyFill="1" applyBorder="1" applyAlignment="1" applyProtection="1">
      <alignment vertical="center"/>
      <protection locked="0"/>
    </xf>
  </cellXfs>
  <cellStyles count="15">
    <cellStyle name="パーセント 2" xfId="1"/>
    <cellStyle name="ハイパーリンク" xfId="2" builtinId="8"/>
    <cellStyle name="桁区切り" xfId="3" builtinId="6"/>
    <cellStyle name="桁区切り 10" xfId="4"/>
    <cellStyle name="桁区切り 2" xfId="5"/>
    <cellStyle name="桁区切り 2 2" xfId="6"/>
    <cellStyle name="桁区切り 2 3" xfId="7"/>
    <cellStyle name="桁区切り 2 4" xfId="8"/>
    <cellStyle name="桁区切り 3" xfId="9"/>
    <cellStyle name="標準" xfId="0" builtinId="0"/>
    <cellStyle name="標準 2" xfId="10"/>
    <cellStyle name="標準 2 2" xfId="11"/>
    <cellStyle name="標準 2 3" xfId="12"/>
    <cellStyle name="標準 3" xfId="13"/>
    <cellStyle name="標準_【添付様式９】190330" xfId="14"/>
  </cellStyles>
  <dxfs count="0"/>
  <tableStyles count="0" defaultTableStyle="TableStyleMedium9" defaultPivotStyle="PivotStyleLight16"/>
  <colors>
    <mruColors>
      <color rgb="FF00FFFF"/>
      <color rgb="FFCCFFFF"/>
      <color rgb="FF969696"/>
      <color rgb="FFFF00FF"/>
      <color rgb="FFFF66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A$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24</xdr:col>
      <xdr:colOff>0</xdr:colOff>
      <xdr:row>1</xdr:row>
      <xdr:rowOff>0</xdr:rowOff>
    </xdr:to>
    <xdr:sp macro="" textlink="">
      <xdr:nvSpPr>
        <xdr:cNvPr id="2" name="正方形/長方形 1"/>
        <xdr:cNvSpPr/>
      </xdr:nvSpPr>
      <xdr:spPr>
        <a:xfrm>
          <a:off x="200025" y="19050"/>
          <a:ext cx="6734175" cy="361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b="1">
              <a:latin typeface="ＭＳ Ｐゴシック" panose="020B0600070205080204" pitchFamily="50" charset="-128"/>
              <a:ea typeface="ＭＳ Ｐゴシック" panose="020B0600070205080204" pitchFamily="50" charset="-128"/>
            </a:rPr>
            <a:t>○ </a:t>
          </a:r>
          <a:r>
            <a:rPr kumimoji="1" lang="ja-JP" altLang="en-US" sz="1800" b="1">
              <a:solidFill>
                <a:srgbClr val="FF0000"/>
              </a:solidFill>
              <a:latin typeface="ＭＳ Ｐゴシック" panose="020B0600070205080204" pitchFamily="50" charset="-128"/>
              <a:ea typeface="ＭＳ Ｐゴシック" panose="020B0600070205080204" pitchFamily="50" charset="-128"/>
            </a:rPr>
            <a:t>マクロを有効</a:t>
          </a:r>
          <a:r>
            <a:rPr kumimoji="1" lang="ja-JP" altLang="en-US" sz="1800" b="1">
              <a:latin typeface="ＭＳ Ｐゴシック" panose="020B0600070205080204" pitchFamily="50" charset="-128"/>
              <a:ea typeface="ＭＳ Ｐゴシック" panose="020B0600070205080204" pitchFamily="50" charset="-128"/>
            </a:rPr>
            <a:t>にし、</a:t>
          </a:r>
          <a:r>
            <a:rPr kumimoji="1" lang="ja-JP" altLang="en-US" sz="18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1800" b="1">
              <a:latin typeface="ＭＳ Ｐゴシック" panose="020B0600070205080204" pitchFamily="50" charset="-128"/>
              <a:ea typeface="ＭＳ Ｐゴシック" panose="020B0600070205080204" pitchFamily="50" charset="-128"/>
            </a:rPr>
            <a:t>のセルに入力又は選択してください。</a:t>
          </a:r>
          <a:endParaRPr kumimoji="1" lang="ja-JP" altLang="en-US" sz="1800" b="1">
            <a:solidFill>
              <a:srgbClr val="FFFF00"/>
            </a:solidFill>
            <a:latin typeface="ＭＳ Ｐゴシック" panose="020B0600070205080204" pitchFamily="50" charset="-128"/>
            <a:ea typeface="ＭＳ Ｐゴシック" panose="020B060007020508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7</xdr:col>
          <xdr:colOff>0</xdr:colOff>
          <xdr:row>7</xdr:row>
          <xdr:rowOff>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15</xdr:col>
          <xdr:colOff>142875</xdr:colOff>
          <xdr:row>7</xdr:row>
          <xdr:rowOff>1</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0</xdr:rowOff>
        </xdr:from>
        <xdr:to>
          <xdr:col>22</xdr:col>
          <xdr:colOff>0</xdr:colOff>
          <xdr:row>7</xdr:row>
          <xdr:rowOff>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2</xdr:row>
          <xdr:rowOff>9525</xdr:rowOff>
        </xdr:from>
        <xdr:to>
          <xdr:col>26</xdr:col>
          <xdr:colOff>285750</xdr:colOff>
          <xdr:row>3</xdr:row>
          <xdr:rowOff>9525</xdr:rowOff>
        </xdr:to>
        <xdr:sp macro="" textlink="">
          <xdr:nvSpPr>
            <xdr:cNvPr id="1033" name="Button 9" hidden="1">
              <a:extLst>
                <a:ext uri="{63B3BB69-23CF-44E3-9099-C40C66FF867C}">
                  <a14:compatExt spid="_x0000_s1033"/>
                </a:ext>
              </a:extLst>
            </xdr:cNvPr>
            <xdr:cNvSpPr/>
          </xdr:nvSpPr>
          <xdr:spPr>
            <a:xfrm>
              <a:off x="0" y="0"/>
              <a:ext cx="0" cy="0"/>
            </a:xfrm>
            <a:prstGeom prst="rect">
              <a:avLst/>
            </a:prstGeom>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実施計画</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3</xdr:row>
          <xdr:rowOff>161925</xdr:rowOff>
        </xdr:from>
        <xdr:to>
          <xdr:col>26</xdr:col>
          <xdr:colOff>285750</xdr:colOff>
          <xdr:row>4</xdr:row>
          <xdr:rowOff>161925</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実施計画（変更）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5</xdr:row>
          <xdr:rowOff>0</xdr:rowOff>
        </xdr:from>
        <xdr:to>
          <xdr:col>26</xdr:col>
          <xdr:colOff>285750</xdr:colOff>
          <xdr:row>6</xdr:row>
          <xdr:rowOff>0</xdr:rowOff>
        </xdr:to>
        <xdr:sp macro="" textlink="">
          <xdr:nvSpPr>
            <xdr:cNvPr id="1035" name="Button 11" hidden="1">
              <a:extLst>
                <a:ext uri="{63B3BB69-23CF-44E3-9099-C40C66FF867C}">
                  <a14:compatExt spid="_x0000_s1035"/>
                </a:ext>
              </a:extLst>
            </xdr:cNvPr>
            <xdr:cNvSpPr/>
          </xdr:nvSpPr>
          <xdr:spPr>
            <a:xfrm>
              <a:off x="0" y="0"/>
              <a:ext cx="0" cy="0"/>
            </a:xfrm>
            <a:prstGeom prst="rect">
              <a:avLst/>
            </a:prstGeom>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実績報告</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33</xdr:col>
      <xdr:colOff>0</xdr:colOff>
      <xdr:row>1</xdr:row>
      <xdr:rowOff>0</xdr:rowOff>
    </xdr:to>
    <xdr:sp macro="" textlink="">
      <xdr:nvSpPr>
        <xdr:cNvPr id="5" name="正方形/長方形 4"/>
        <xdr:cNvSpPr/>
      </xdr:nvSpPr>
      <xdr:spPr>
        <a:xfrm>
          <a:off x="0" y="0"/>
          <a:ext cx="6635750" cy="433917"/>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000" b="1">
              <a:latin typeface="ＭＳ Ｐゴシック" panose="020B0600070205080204" pitchFamily="50" charset="-128"/>
              <a:ea typeface="ＭＳ Ｐゴシック" panose="020B0600070205080204" pitchFamily="50" charset="-128"/>
            </a:rPr>
            <a:t>○ </a:t>
          </a:r>
          <a:r>
            <a:rPr kumimoji="1" lang="ja-JP" altLang="en-US" sz="20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2000" b="1">
              <a:latin typeface="ＭＳ Ｐゴシック" panose="020B0600070205080204" pitchFamily="50" charset="-128"/>
              <a:ea typeface="ＭＳ Ｐゴシック" panose="020B0600070205080204" pitchFamily="50" charset="-128"/>
            </a:rPr>
            <a:t>のセルに必要事項を入力してください。</a:t>
          </a:r>
          <a:endParaRPr kumimoji="1" lang="ja-JP" altLang="en-US" sz="2000" b="1">
            <a:solidFill>
              <a:srgbClr val="FFFF00"/>
            </a:solidFill>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179</xdr:row>
      <xdr:rowOff>0</xdr:rowOff>
    </xdr:from>
    <xdr:to>
      <xdr:col>34</xdr:col>
      <xdr:colOff>0</xdr:colOff>
      <xdr:row>182</xdr:row>
      <xdr:rowOff>0</xdr:rowOff>
    </xdr:to>
    <xdr:cxnSp macro="">
      <xdr:nvCxnSpPr>
        <xdr:cNvPr id="3" name="直線コネクタ 2"/>
        <xdr:cNvCxnSpPr/>
      </xdr:nvCxnSpPr>
      <xdr:spPr>
        <a:xfrm>
          <a:off x="200025" y="30441900"/>
          <a:ext cx="6600825" cy="51435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0</xdr:row>
      <xdr:rowOff>0</xdr:rowOff>
    </xdr:from>
    <xdr:to>
      <xdr:col>34</xdr:col>
      <xdr:colOff>0</xdr:colOff>
      <xdr:row>1</xdr:row>
      <xdr:rowOff>4233</xdr:rowOff>
    </xdr:to>
    <xdr:sp macro="" textlink="">
      <xdr:nvSpPr>
        <xdr:cNvPr id="4" name="正方形/長方形 3"/>
        <xdr:cNvSpPr/>
      </xdr:nvSpPr>
      <xdr:spPr>
        <a:xfrm>
          <a:off x="0" y="0"/>
          <a:ext cx="6800850" cy="442383"/>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b="1">
              <a:latin typeface="ＭＳ Ｐゴシック" panose="020B0600070205080204" pitchFamily="50" charset="-128"/>
              <a:ea typeface="ＭＳ Ｐゴシック" panose="020B0600070205080204" pitchFamily="50" charset="-128"/>
            </a:rPr>
            <a:t>○ </a:t>
          </a:r>
          <a:r>
            <a:rPr kumimoji="1" lang="ja-JP" altLang="en-US" sz="18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1800" b="1">
              <a:latin typeface="ＭＳ Ｐゴシック" panose="020B0600070205080204" pitchFamily="50" charset="-128"/>
              <a:ea typeface="ＭＳ Ｐゴシック" panose="020B0600070205080204" pitchFamily="50" charset="-128"/>
            </a:rPr>
            <a:t>のセルに必要事項を入力してください。（変更前は</a:t>
          </a:r>
          <a:r>
            <a:rPr kumimoji="1" lang="ja-JP" altLang="en-US" sz="1800" b="1">
              <a:solidFill>
                <a:srgbClr val="00FFFF"/>
              </a:solidFill>
              <a:latin typeface="ＭＳ Ｐゴシック" panose="020B0600070205080204" pitchFamily="50" charset="-128"/>
              <a:ea typeface="ＭＳ Ｐゴシック" panose="020B0600070205080204" pitchFamily="50" charset="-128"/>
            </a:rPr>
            <a:t>水色</a:t>
          </a:r>
          <a:r>
            <a:rPr kumimoji="1" lang="ja-JP" altLang="en-US" sz="1800" b="1">
              <a:latin typeface="ＭＳ Ｐゴシック" panose="020B0600070205080204" pitchFamily="50" charset="-128"/>
              <a:ea typeface="ＭＳ Ｐゴシック" panose="020B0600070205080204" pitchFamily="50" charset="-128"/>
            </a:rPr>
            <a:t>）</a:t>
          </a:r>
          <a:endParaRPr kumimoji="1" lang="ja-JP" altLang="en-US" sz="1800" b="1">
            <a:solidFill>
              <a:srgbClr val="FFFF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0</xdr:colOff>
      <xdr:row>184</xdr:row>
      <xdr:rowOff>0</xdr:rowOff>
    </xdr:from>
    <xdr:to>
      <xdr:col>34</xdr:col>
      <xdr:colOff>0</xdr:colOff>
      <xdr:row>187</xdr:row>
      <xdr:rowOff>0</xdr:rowOff>
    </xdr:to>
    <xdr:cxnSp macro="">
      <xdr:nvCxnSpPr>
        <xdr:cNvPr id="8" name="直線コネクタ 7"/>
        <xdr:cNvCxnSpPr/>
      </xdr:nvCxnSpPr>
      <xdr:spPr>
        <a:xfrm>
          <a:off x="200025" y="31299150"/>
          <a:ext cx="6600825" cy="51435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0</xdr:row>
      <xdr:rowOff>429154</xdr:rowOff>
    </xdr:to>
    <xdr:sp macro="" textlink="">
      <xdr:nvSpPr>
        <xdr:cNvPr id="2" name="正方形/長方形 1"/>
        <xdr:cNvSpPr/>
      </xdr:nvSpPr>
      <xdr:spPr>
        <a:xfrm>
          <a:off x="0" y="0"/>
          <a:ext cx="11906250" cy="42915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b="1">
              <a:latin typeface="ＭＳ Ｐゴシック" panose="020B0600070205080204" pitchFamily="50" charset="-128"/>
              <a:ea typeface="ＭＳ Ｐゴシック" panose="020B0600070205080204" pitchFamily="50" charset="-128"/>
            </a:rPr>
            <a:t>○ </a:t>
          </a:r>
          <a:r>
            <a:rPr kumimoji="1" lang="ja-JP" altLang="en-US" sz="18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1800" b="1">
              <a:latin typeface="ＭＳ Ｐゴシック" panose="020B0600070205080204" pitchFamily="50" charset="-128"/>
              <a:ea typeface="ＭＳ Ｐゴシック" panose="020B0600070205080204" pitchFamily="50" charset="-128"/>
            </a:rPr>
            <a:t>のセルに必要事項を入力してください。（変更前は</a:t>
          </a:r>
          <a:r>
            <a:rPr kumimoji="1" lang="ja-JP" altLang="en-US" sz="1800" b="1">
              <a:solidFill>
                <a:srgbClr val="00FFFF"/>
              </a:solidFill>
              <a:latin typeface="ＭＳ Ｐゴシック" panose="020B0600070205080204" pitchFamily="50" charset="-128"/>
              <a:ea typeface="ＭＳ Ｐゴシック" panose="020B0600070205080204" pitchFamily="50" charset="-128"/>
            </a:rPr>
            <a:t>水色</a:t>
          </a:r>
          <a:r>
            <a:rPr kumimoji="1" lang="ja-JP" altLang="en-US" sz="1800" b="1">
              <a:latin typeface="ＭＳ Ｐゴシック" panose="020B0600070205080204" pitchFamily="50" charset="-128"/>
              <a:ea typeface="ＭＳ Ｐゴシック" panose="020B0600070205080204" pitchFamily="50" charset="-128"/>
            </a:rPr>
            <a:t>）</a:t>
          </a:r>
          <a:endParaRPr kumimoji="1" lang="ja-JP" altLang="en-US" sz="1800" b="1">
            <a:solidFill>
              <a:srgbClr val="FFFF00"/>
            </a:solidFill>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657225</xdr:colOff>
          <xdr:row>56</xdr:row>
          <xdr:rowOff>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V14"/>
  <sheetViews>
    <sheetView showGridLines="0" tabSelected="1" zoomScaleNormal="100" zoomScaleSheetLayoutView="100" workbookViewId="0">
      <selection activeCell="C3" sqref="C3:X3"/>
    </sheetView>
  </sheetViews>
  <sheetFormatPr defaultColWidth="10.625" defaultRowHeight="15" customHeight="1"/>
  <cols>
    <col min="1" max="1" width="2.625" style="63" customWidth="1"/>
    <col min="2" max="2" width="30.625" style="63" customWidth="1"/>
    <col min="3" max="24" width="2.625" style="63" customWidth="1"/>
    <col min="25" max="25" width="3.625" style="63" customWidth="1"/>
    <col min="26" max="26" width="14.625" style="63" customWidth="1"/>
    <col min="27" max="16384" width="10.625" style="63"/>
  </cols>
  <sheetData>
    <row r="1" spans="1:48" s="61" customFormat="1" ht="30" customHeight="1">
      <c r="B1" s="129"/>
      <c r="C1" s="129"/>
      <c r="D1" s="129"/>
      <c r="E1" s="129"/>
      <c r="F1" s="129"/>
      <c r="G1" s="129"/>
      <c r="H1" s="129"/>
      <c r="I1" s="129"/>
      <c r="J1" s="129"/>
      <c r="K1" s="129"/>
      <c r="L1" s="129"/>
      <c r="M1" s="129"/>
      <c r="N1" s="129"/>
      <c r="O1" s="129"/>
      <c r="P1" s="129"/>
      <c r="Q1" s="129"/>
      <c r="R1" s="129"/>
      <c r="S1" s="129"/>
      <c r="T1" s="129"/>
      <c r="U1" s="129"/>
      <c r="V1" s="129"/>
      <c r="W1" s="129"/>
      <c r="X1" s="129"/>
      <c r="Y1" s="62"/>
      <c r="Z1" s="62"/>
      <c r="AA1" s="62"/>
      <c r="AB1" s="62"/>
      <c r="AC1" s="62"/>
      <c r="AD1" s="62"/>
      <c r="AE1" s="62"/>
      <c r="AF1" s="62"/>
      <c r="AG1" s="62"/>
      <c r="AH1" s="62"/>
      <c r="AI1" s="62"/>
      <c r="AJ1" s="62"/>
      <c r="AK1" s="62"/>
      <c r="AL1" s="62"/>
      <c r="AM1" s="62"/>
      <c r="AN1" s="62"/>
      <c r="AO1" s="62"/>
      <c r="AP1" s="62"/>
      <c r="AQ1" s="62"/>
      <c r="AR1" s="62"/>
      <c r="AS1" s="62"/>
      <c r="AT1" s="62"/>
      <c r="AU1" s="62"/>
      <c r="AV1" s="62"/>
    </row>
    <row r="2" spans="1:48" s="61" customFormat="1" ht="5.0999999999999996" customHeight="1" thickBot="1">
      <c r="B2" s="106"/>
      <c r="C2" s="106"/>
      <c r="D2" s="106"/>
      <c r="E2" s="106"/>
      <c r="F2" s="106"/>
      <c r="G2" s="106"/>
      <c r="H2" s="106"/>
      <c r="I2" s="106"/>
      <c r="J2" s="106"/>
      <c r="K2" s="106"/>
      <c r="L2" s="106"/>
      <c r="M2" s="106"/>
      <c r="N2" s="106"/>
      <c r="O2" s="106"/>
      <c r="P2" s="106"/>
      <c r="Q2" s="106"/>
      <c r="R2" s="106"/>
      <c r="S2" s="106"/>
      <c r="T2" s="106"/>
      <c r="U2" s="106"/>
      <c r="V2" s="106"/>
      <c r="W2" s="106"/>
      <c r="X2" s="106"/>
      <c r="Y2" s="62"/>
      <c r="Z2" s="62"/>
      <c r="AA2" s="62"/>
      <c r="AB2" s="62"/>
      <c r="AC2" s="62"/>
      <c r="AD2" s="62"/>
      <c r="AE2" s="62"/>
      <c r="AF2" s="62"/>
      <c r="AG2" s="62"/>
      <c r="AH2" s="62"/>
      <c r="AI2" s="62"/>
      <c r="AJ2" s="62"/>
      <c r="AK2" s="62"/>
      <c r="AL2" s="62"/>
      <c r="AM2" s="62"/>
      <c r="AN2" s="62"/>
      <c r="AO2" s="62"/>
      <c r="AP2" s="62"/>
      <c r="AQ2" s="62"/>
      <c r="AR2" s="62"/>
      <c r="AS2" s="62"/>
      <c r="AT2" s="62"/>
      <c r="AU2" s="62"/>
      <c r="AV2" s="62"/>
    </row>
    <row r="3" spans="1:48" ht="24.95" customHeight="1" thickTop="1">
      <c r="B3" s="18" t="s">
        <v>190</v>
      </c>
      <c r="C3" s="135" t="s">
        <v>187</v>
      </c>
      <c r="D3" s="136"/>
      <c r="E3" s="136"/>
      <c r="F3" s="136"/>
      <c r="G3" s="136"/>
      <c r="H3" s="136"/>
      <c r="I3" s="136"/>
      <c r="J3" s="136"/>
      <c r="K3" s="136"/>
      <c r="L3" s="136"/>
      <c r="M3" s="136"/>
      <c r="N3" s="136"/>
      <c r="O3" s="136"/>
      <c r="P3" s="136"/>
      <c r="Q3" s="136"/>
      <c r="R3" s="136"/>
      <c r="S3" s="136"/>
      <c r="T3" s="136"/>
      <c r="U3" s="136"/>
      <c r="V3" s="136"/>
      <c r="W3" s="136"/>
      <c r="X3" s="137"/>
    </row>
    <row r="4" spans="1:48" ht="24.95" customHeight="1">
      <c r="B4" s="19" t="s">
        <v>59</v>
      </c>
      <c r="C4" s="130" t="s">
        <v>202</v>
      </c>
      <c r="D4" s="131"/>
      <c r="E4" s="131"/>
      <c r="F4" s="131"/>
      <c r="G4" s="131"/>
      <c r="H4" s="131"/>
      <c r="I4" s="131"/>
      <c r="J4" s="131"/>
      <c r="K4" s="131"/>
      <c r="L4" s="131"/>
      <c r="M4" s="131"/>
      <c r="N4" s="131"/>
      <c r="O4" s="131"/>
      <c r="P4" s="131"/>
      <c r="Q4" s="131"/>
      <c r="R4" s="131"/>
      <c r="S4" s="131"/>
      <c r="T4" s="131"/>
      <c r="U4" s="131"/>
      <c r="V4" s="131"/>
      <c r="W4" s="131"/>
      <c r="X4" s="132"/>
    </row>
    <row r="5" spans="1:48" ht="24.95" customHeight="1">
      <c r="B5" s="19" t="s">
        <v>60</v>
      </c>
      <c r="C5" s="130" t="s">
        <v>203</v>
      </c>
      <c r="D5" s="131"/>
      <c r="E5" s="131"/>
      <c r="F5" s="131"/>
      <c r="G5" s="131"/>
      <c r="H5" s="131"/>
      <c r="I5" s="131"/>
      <c r="J5" s="131"/>
      <c r="K5" s="131"/>
      <c r="L5" s="131"/>
      <c r="M5" s="131"/>
      <c r="N5" s="131"/>
      <c r="O5" s="131"/>
      <c r="P5" s="131"/>
      <c r="Q5" s="131"/>
      <c r="R5" s="131"/>
      <c r="S5" s="131"/>
      <c r="T5" s="131"/>
      <c r="U5" s="131"/>
      <c r="V5" s="131"/>
      <c r="W5" s="131"/>
      <c r="X5" s="132"/>
    </row>
    <row r="6" spans="1:48" ht="24.95" customHeight="1">
      <c r="B6" s="19" t="s">
        <v>205</v>
      </c>
      <c r="C6" s="133" t="s">
        <v>206</v>
      </c>
      <c r="D6" s="134"/>
      <c r="E6" s="134"/>
      <c r="F6" s="125"/>
      <c r="G6" s="125"/>
      <c r="H6" s="126" t="s">
        <v>52</v>
      </c>
      <c r="I6" s="126"/>
      <c r="J6" s="126"/>
      <c r="K6" s="126"/>
      <c r="L6" s="126"/>
      <c r="M6" s="126"/>
      <c r="N6" s="126"/>
      <c r="O6" s="126"/>
      <c r="P6" s="126"/>
      <c r="Q6" s="126"/>
      <c r="R6" s="126"/>
      <c r="S6" s="126"/>
      <c r="T6" s="126"/>
      <c r="U6" s="126"/>
      <c r="V6" s="126"/>
      <c r="W6" s="126"/>
      <c r="X6" s="127"/>
      <c r="Z6" s="110"/>
    </row>
    <row r="7" spans="1:48" ht="24.95" customHeight="1" thickBot="1">
      <c r="A7" s="67"/>
      <c r="B7" s="114" t="s">
        <v>61</v>
      </c>
      <c r="C7" s="428"/>
      <c r="D7" s="428"/>
      <c r="E7" s="429" t="s">
        <v>220</v>
      </c>
      <c r="F7" s="429"/>
      <c r="G7" s="429"/>
      <c r="H7" s="429"/>
      <c r="I7" s="428"/>
      <c r="J7" s="430"/>
      <c r="K7" s="431" t="s">
        <v>221</v>
      </c>
      <c r="L7" s="431"/>
      <c r="M7" s="431"/>
      <c r="N7" s="431"/>
      <c r="O7" s="431"/>
      <c r="P7" s="431"/>
      <c r="Q7" s="431"/>
      <c r="R7" s="430"/>
      <c r="S7" s="433"/>
      <c r="T7" s="431" t="s">
        <v>222</v>
      </c>
      <c r="U7" s="431"/>
      <c r="V7" s="431"/>
      <c r="W7" s="431"/>
      <c r="X7" s="432"/>
    </row>
    <row r="8" spans="1:48" ht="20.100000000000001" customHeight="1" thickTop="1"/>
    <row r="9" spans="1:48" ht="24.95" customHeight="1">
      <c r="B9" s="128" t="s">
        <v>207</v>
      </c>
      <c r="C9" s="128"/>
      <c r="D9" s="128"/>
      <c r="E9" s="128"/>
      <c r="F9" s="128"/>
      <c r="G9" s="128"/>
      <c r="H9" s="128"/>
      <c r="I9" s="128"/>
      <c r="J9" s="128"/>
      <c r="K9" s="128"/>
      <c r="L9" s="128"/>
      <c r="M9" s="128"/>
      <c r="N9" s="128"/>
      <c r="O9" s="128"/>
      <c r="P9" s="128"/>
      <c r="Q9" s="128"/>
      <c r="R9" s="128"/>
      <c r="S9" s="128"/>
      <c r="T9" s="128"/>
      <c r="U9" s="128"/>
      <c r="V9" s="128"/>
      <c r="W9" s="128"/>
      <c r="X9" s="128"/>
    </row>
    <row r="10" spans="1:48" ht="24.95" customHeight="1">
      <c r="B10" s="64" t="s">
        <v>49</v>
      </c>
      <c r="C10" s="116" t="s">
        <v>50</v>
      </c>
      <c r="D10" s="117"/>
      <c r="E10" s="117"/>
      <c r="F10" s="117"/>
      <c r="G10" s="117"/>
      <c r="H10" s="117"/>
      <c r="I10" s="117"/>
      <c r="J10" s="117"/>
      <c r="K10" s="117"/>
      <c r="L10" s="117"/>
      <c r="M10" s="117"/>
      <c r="N10" s="117"/>
      <c r="O10" s="118"/>
      <c r="P10" s="116" t="s">
        <v>31</v>
      </c>
      <c r="Q10" s="117"/>
      <c r="R10" s="117"/>
      <c r="S10" s="117"/>
      <c r="T10" s="117"/>
      <c r="U10" s="117"/>
      <c r="V10" s="117"/>
      <c r="W10" s="117"/>
      <c r="X10" s="118"/>
    </row>
    <row r="11" spans="1:48" ht="24.95" customHeight="1">
      <c r="B11" s="65" t="s">
        <v>208</v>
      </c>
      <c r="C11" s="122" t="s">
        <v>211</v>
      </c>
      <c r="D11" s="123"/>
      <c r="E11" s="123"/>
      <c r="F11" s="123"/>
      <c r="G11" s="123"/>
      <c r="H11" s="123"/>
      <c r="I11" s="123"/>
      <c r="J11" s="123"/>
      <c r="K11" s="123"/>
      <c r="L11" s="123"/>
      <c r="M11" s="123"/>
      <c r="N11" s="123"/>
      <c r="O11" s="124"/>
      <c r="P11" s="119" t="s">
        <v>192</v>
      </c>
      <c r="Q11" s="120"/>
      <c r="R11" s="120"/>
      <c r="S11" s="120"/>
      <c r="T11" s="120"/>
      <c r="U11" s="120"/>
      <c r="V11" s="120"/>
      <c r="W11" s="120"/>
      <c r="X11" s="121"/>
    </row>
    <row r="12" spans="1:48" ht="24.95" customHeight="1">
      <c r="B12" s="65" t="s">
        <v>51</v>
      </c>
      <c r="C12" s="122" t="s">
        <v>212</v>
      </c>
      <c r="D12" s="123"/>
      <c r="E12" s="123"/>
      <c r="F12" s="123"/>
      <c r="G12" s="123"/>
      <c r="H12" s="123"/>
      <c r="I12" s="123"/>
      <c r="J12" s="123"/>
      <c r="K12" s="123"/>
      <c r="L12" s="123"/>
      <c r="M12" s="123"/>
      <c r="N12" s="123"/>
      <c r="O12" s="124"/>
      <c r="P12" s="119" t="s">
        <v>192</v>
      </c>
      <c r="Q12" s="120"/>
      <c r="R12" s="120"/>
      <c r="S12" s="120"/>
      <c r="T12" s="120"/>
      <c r="U12" s="120"/>
      <c r="V12" s="120"/>
      <c r="W12" s="120"/>
      <c r="X12" s="121"/>
    </row>
    <row r="13" spans="1:48" ht="24.95" customHeight="1">
      <c r="B13" s="66" t="s">
        <v>191</v>
      </c>
      <c r="C13" s="122" t="s">
        <v>213</v>
      </c>
      <c r="D13" s="123"/>
      <c r="E13" s="123"/>
      <c r="F13" s="123"/>
      <c r="G13" s="123"/>
      <c r="H13" s="123"/>
      <c r="I13" s="123"/>
      <c r="J13" s="123"/>
      <c r="K13" s="123"/>
      <c r="L13" s="123"/>
      <c r="M13" s="123"/>
      <c r="N13" s="123"/>
      <c r="O13" s="124"/>
      <c r="P13" s="119" t="s">
        <v>192</v>
      </c>
      <c r="Q13" s="120"/>
      <c r="R13" s="120"/>
      <c r="S13" s="120"/>
      <c r="T13" s="120"/>
      <c r="U13" s="120"/>
      <c r="V13" s="120"/>
      <c r="W13" s="120"/>
      <c r="X13" s="121"/>
    </row>
    <row r="14" spans="1:48" ht="24.95" customHeight="1">
      <c r="B14" s="66" t="s">
        <v>209</v>
      </c>
      <c r="C14" s="122" t="s">
        <v>214</v>
      </c>
      <c r="D14" s="123"/>
      <c r="E14" s="123"/>
      <c r="F14" s="123"/>
      <c r="G14" s="123"/>
      <c r="H14" s="123"/>
      <c r="I14" s="123"/>
      <c r="J14" s="123"/>
      <c r="K14" s="123"/>
      <c r="L14" s="123"/>
      <c r="M14" s="123"/>
      <c r="N14" s="123"/>
      <c r="O14" s="124"/>
      <c r="P14" s="119" t="s">
        <v>210</v>
      </c>
      <c r="Q14" s="120"/>
      <c r="R14" s="120"/>
      <c r="S14" s="120"/>
      <c r="T14" s="120"/>
      <c r="U14" s="120"/>
      <c r="V14" s="120"/>
      <c r="W14" s="120"/>
      <c r="X14" s="121"/>
    </row>
  </sheetData>
  <sheetProtection sheet="1" objects="1" scenarios="1" selectLockedCells="1"/>
  <mergeCells count="21">
    <mergeCell ref="F6:G6"/>
    <mergeCell ref="H6:X6"/>
    <mergeCell ref="B9:X9"/>
    <mergeCell ref="B1:X1"/>
    <mergeCell ref="C4:X4"/>
    <mergeCell ref="C5:X5"/>
    <mergeCell ref="C6:E6"/>
    <mergeCell ref="C3:X3"/>
    <mergeCell ref="E7:H7"/>
    <mergeCell ref="K7:Q7"/>
    <mergeCell ref="T7:W7"/>
    <mergeCell ref="P10:X10"/>
    <mergeCell ref="P11:X11"/>
    <mergeCell ref="P12:X12"/>
    <mergeCell ref="P14:X14"/>
    <mergeCell ref="C10:O10"/>
    <mergeCell ref="C11:O11"/>
    <mergeCell ref="C12:O12"/>
    <mergeCell ref="C14:O14"/>
    <mergeCell ref="C13:O13"/>
    <mergeCell ref="P13:X13"/>
  </mergeCells>
  <phoneticPr fontId="2"/>
  <dataValidations count="2">
    <dataValidation imeMode="on" allowBlank="1" showInputMessage="1" showErrorMessage="1" sqref="C3:X5"/>
    <dataValidation type="whole" imeMode="halfAlpha" operator="greaterThan" allowBlank="1" showInputMessage="1" showErrorMessage="1" sqref="F6:G6">
      <formula1>0</formula1>
    </dataValidation>
  </dataValidations>
  <hyperlinks>
    <hyperlink ref="C12" location="'別紙（事業内容）'!A2" display=" 様式第３－５号 別紙"/>
    <hyperlink ref="C14" location="'別添（経費の配分）'!A10" display=" 様式第３－５号 別添"/>
    <hyperlink ref="C11" location="'様式第3-5号'!A6" display=" 様式第３－５号（県実施要領）"/>
    <hyperlink ref="C11:O11" location="'様式第1-2号'!U5" display="　様式第１－２号"/>
    <hyperlink ref="C12:O12" location="'別紙（事業内容）'!C7" display="　様式第１－２号（別紙）"/>
    <hyperlink ref="C14:O14" location="役割分担表!A1" display="　役割分担表"/>
    <hyperlink ref="C13" location="'別添（経費の配分）'!A10" display=" 様式第３－５号 別添"/>
    <hyperlink ref="C13:O13" location="'別添（経費の配分）'!D13" display="　様式第１－２号（別添）"/>
  </hyperlinks>
  <printOptions horizontalCentered="1"/>
  <pageMargins left="0.78740157480314965" right="0.78740157480314965" top="0.78740157480314965" bottom="0.78740157480314965" header="0.39370078740157483" footer="0.3937007874015748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macro="[0]!実施計画">
                <anchor moveWithCells="1">
                  <from>
                    <xdr:col>3</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029" r:id="rId5" name="Option Button 5">
              <controlPr defaultSize="0" autoFill="0" autoLine="0" autoPict="0" macro="[0]!変更実施計画">
                <anchor moveWithCells="1">
                  <from>
                    <xdr:col>9</xdr:col>
                    <xdr:colOff>0</xdr:colOff>
                    <xdr:row>6</xdr:row>
                    <xdr:rowOff>0</xdr:rowOff>
                  </from>
                  <to>
                    <xdr:col>15</xdr:col>
                    <xdr:colOff>142875</xdr:colOff>
                    <xdr:row>7</xdr:row>
                    <xdr:rowOff>0</xdr:rowOff>
                  </to>
                </anchor>
              </controlPr>
            </control>
          </mc:Choice>
        </mc:AlternateContent>
        <mc:AlternateContent xmlns:mc="http://schemas.openxmlformats.org/markup-compatibility/2006">
          <mc:Choice Requires="x14">
            <control shapeId="1030" r:id="rId6" name="Option Button 6">
              <controlPr defaultSize="0" autoFill="0" autoLine="0" autoPict="0" macro="[0]!実績報告">
                <anchor moveWithCells="1">
                  <from>
                    <xdr:col>18</xdr:col>
                    <xdr:colOff>0</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1033" r:id="rId7" name="Button 9">
              <controlPr defaultSize="0" print="0" autoFill="0" autoPict="0" macro="[0]!実施計画">
                <anchor>
                  <from>
                    <xdr:col>25</xdr:col>
                    <xdr:colOff>0</xdr:colOff>
                    <xdr:row>2</xdr:row>
                    <xdr:rowOff>9525</xdr:rowOff>
                  </from>
                  <to>
                    <xdr:col>26</xdr:col>
                    <xdr:colOff>285750</xdr:colOff>
                    <xdr:row>3</xdr:row>
                    <xdr:rowOff>9525</xdr:rowOff>
                  </to>
                </anchor>
              </controlPr>
            </control>
          </mc:Choice>
        </mc:AlternateContent>
        <mc:AlternateContent xmlns:mc="http://schemas.openxmlformats.org/markup-compatibility/2006">
          <mc:Choice Requires="x14">
            <control shapeId="1034" r:id="rId8" name="Button 10">
              <controlPr defaultSize="0" print="0" autoFill="0" autoPict="0" macro="[0]!変更実施計画">
                <anchor>
                  <from>
                    <xdr:col>25</xdr:col>
                    <xdr:colOff>0</xdr:colOff>
                    <xdr:row>3</xdr:row>
                    <xdr:rowOff>161925</xdr:rowOff>
                  </from>
                  <to>
                    <xdr:col>26</xdr:col>
                    <xdr:colOff>285750</xdr:colOff>
                    <xdr:row>4</xdr:row>
                    <xdr:rowOff>161925</xdr:rowOff>
                  </to>
                </anchor>
              </controlPr>
            </control>
          </mc:Choice>
        </mc:AlternateContent>
        <mc:AlternateContent xmlns:mc="http://schemas.openxmlformats.org/markup-compatibility/2006">
          <mc:Choice Requires="x14">
            <control shapeId="1035" r:id="rId9" name="Button 11">
              <controlPr defaultSize="0" print="0" autoFill="0" autoPict="0" macro="[0]!実績報告">
                <anchor>
                  <from>
                    <xdr:col>25</xdr:col>
                    <xdr:colOff>0</xdr:colOff>
                    <xdr:row>5</xdr:row>
                    <xdr:rowOff>0</xdr:rowOff>
                  </from>
                  <to>
                    <xdr:col>26</xdr:col>
                    <xdr:colOff>285750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X36"/>
  <sheetViews>
    <sheetView showGridLines="0" showZeros="0" view="pageBreakPreview" zoomScale="90" zoomScaleNormal="100" zoomScaleSheetLayoutView="90" workbookViewId="0">
      <pane ySplit="2" topLeftCell="A3" activePane="bottomLeft" state="frozen"/>
      <selection pane="bottomLeft" activeCell="A3" sqref="A3"/>
    </sheetView>
  </sheetViews>
  <sheetFormatPr defaultRowHeight="20.100000000000001" customHeight="1"/>
  <cols>
    <col min="1" max="33" width="2.625" style="2" customWidth="1"/>
    <col min="34" max="34" width="30.625" style="32" customWidth="1"/>
    <col min="35" max="68" width="2.625" style="2" customWidth="1"/>
    <col min="69" max="72" width="10.625" style="20" customWidth="1"/>
    <col min="73" max="76" width="9" style="20"/>
    <col min="77" max="16384" width="9" style="2"/>
  </cols>
  <sheetData>
    <row r="1" spans="1:76" ht="35.1" customHeight="1">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1:76" s="82" customFormat="1" ht="5.0999999999999996"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32"/>
      <c r="BQ2" s="20"/>
      <c r="BR2" s="20"/>
      <c r="BS2" s="20"/>
      <c r="BT2" s="20"/>
      <c r="BU2" s="20"/>
      <c r="BV2" s="20"/>
      <c r="BW2" s="20"/>
      <c r="BX2" s="20"/>
    </row>
    <row r="3" spans="1:76" ht="20.100000000000001" customHeight="1">
      <c r="A3" s="21" t="s">
        <v>53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76" ht="20.100000000000001"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76" ht="20.100000000000001" customHeight="1">
      <c r="A5" s="3"/>
      <c r="B5" s="3"/>
      <c r="C5" s="3"/>
      <c r="D5" s="3"/>
      <c r="E5" s="3"/>
      <c r="F5" s="3"/>
      <c r="G5" s="3"/>
      <c r="H5" s="3"/>
      <c r="I5" s="3"/>
      <c r="J5" s="3"/>
      <c r="K5" s="3"/>
      <c r="L5" s="3"/>
      <c r="M5" s="3"/>
      <c r="N5" s="3"/>
      <c r="O5" s="3"/>
      <c r="P5" s="3"/>
      <c r="Q5" s="3"/>
      <c r="R5" s="3"/>
      <c r="S5" s="3"/>
      <c r="T5" s="3"/>
      <c r="U5" s="142" t="s">
        <v>35</v>
      </c>
      <c r="V5" s="142"/>
      <c r="W5" s="142"/>
      <c r="X5" s="142"/>
      <c r="Y5" s="142"/>
      <c r="Z5" s="142"/>
      <c r="AA5" s="142"/>
      <c r="AB5" s="142"/>
      <c r="AC5" s="142"/>
      <c r="AD5" s="142"/>
      <c r="AE5" s="142"/>
      <c r="AF5" s="142"/>
      <c r="AG5" s="3"/>
    </row>
    <row r="6" spans="1:76" ht="20.100000000000001" customHeight="1">
      <c r="A6" s="3"/>
      <c r="B6" s="3"/>
      <c r="C6" s="3"/>
      <c r="D6" s="3"/>
      <c r="E6" s="3"/>
      <c r="F6" s="3"/>
      <c r="G6" s="3"/>
      <c r="H6" s="3"/>
      <c r="I6" s="3"/>
      <c r="J6" s="3"/>
      <c r="K6" s="3"/>
      <c r="L6" s="3"/>
      <c r="M6" s="3"/>
      <c r="N6" s="3"/>
      <c r="O6" s="3"/>
      <c r="P6" s="3"/>
      <c r="Q6" s="3"/>
      <c r="R6" s="3"/>
      <c r="S6" s="3"/>
      <c r="T6" s="3"/>
      <c r="U6" s="142" t="s">
        <v>36</v>
      </c>
      <c r="V6" s="142"/>
      <c r="W6" s="142"/>
      <c r="X6" s="142"/>
      <c r="Y6" s="142"/>
      <c r="Z6" s="142"/>
      <c r="AA6" s="142"/>
      <c r="AB6" s="142"/>
      <c r="AC6" s="142"/>
      <c r="AD6" s="142"/>
      <c r="AE6" s="142"/>
      <c r="AF6" s="142"/>
      <c r="AG6" s="3"/>
    </row>
    <row r="7" spans="1:76" ht="20.10000000000000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76" ht="20.100000000000001" customHeight="1">
      <c r="A8" s="16"/>
      <c r="B8" s="146" t="str">
        <f>CONCATENATE("長野県知事　",'入力表（最初に入力）'!$C$3,"　様")</f>
        <v>長野県知事　阿部　守一　様</v>
      </c>
      <c r="C8" s="146"/>
      <c r="D8" s="146"/>
      <c r="E8" s="146"/>
      <c r="F8" s="146"/>
      <c r="G8" s="146"/>
      <c r="H8" s="146"/>
      <c r="I8" s="146"/>
      <c r="J8" s="146"/>
      <c r="K8" s="146"/>
      <c r="L8" s="146"/>
      <c r="M8" s="146"/>
      <c r="N8" s="146"/>
      <c r="O8" s="146"/>
      <c r="P8" s="146"/>
      <c r="Q8" s="146"/>
      <c r="R8" s="146"/>
      <c r="S8" s="146"/>
      <c r="T8" s="146"/>
      <c r="U8" s="3"/>
      <c r="V8" s="3"/>
      <c r="W8" s="3"/>
      <c r="X8" s="3"/>
      <c r="Y8" s="3"/>
      <c r="Z8" s="3"/>
      <c r="AA8" s="3"/>
      <c r="AB8" s="3"/>
      <c r="AC8" s="3"/>
      <c r="AD8" s="3"/>
      <c r="AE8" s="3"/>
      <c r="AF8" s="3"/>
      <c r="AG8" s="3"/>
    </row>
    <row r="9" spans="1:76" ht="20.100000000000001" customHeight="1">
      <c r="A9" s="16"/>
      <c r="B9" s="16"/>
      <c r="C9" s="16"/>
      <c r="D9" s="16"/>
      <c r="E9" s="16"/>
      <c r="F9" s="16"/>
      <c r="G9" s="16"/>
      <c r="H9" s="16"/>
      <c r="I9" s="16"/>
      <c r="J9" s="16"/>
      <c r="K9" s="3"/>
      <c r="L9" s="3"/>
      <c r="M9" s="3"/>
      <c r="N9" s="3"/>
      <c r="O9" s="3"/>
      <c r="P9" s="3"/>
      <c r="Q9" s="3"/>
      <c r="R9" s="3"/>
      <c r="S9" s="3"/>
      <c r="T9" s="3"/>
      <c r="U9" s="3"/>
      <c r="V9" s="3"/>
      <c r="W9" s="3"/>
      <c r="X9" s="3"/>
      <c r="Y9" s="3"/>
      <c r="Z9" s="3"/>
      <c r="AA9" s="3"/>
      <c r="AB9" s="3"/>
      <c r="AC9" s="3"/>
      <c r="AD9" s="3"/>
      <c r="AE9" s="3"/>
      <c r="AF9" s="3"/>
      <c r="AG9" s="3"/>
    </row>
    <row r="10" spans="1:76" ht="20.100000000000001" customHeight="1">
      <c r="A10" s="16"/>
      <c r="B10" s="16"/>
      <c r="C10" s="16"/>
      <c r="D10" s="16"/>
      <c r="E10" s="16"/>
      <c r="F10" s="16"/>
      <c r="G10" s="16"/>
      <c r="H10" s="16"/>
      <c r="I10" s="16"/>
      <c r="J10" s="16"/>
      <c r="K10" s="3"/>
      <c r="L10" s="3"/>
      <c r="M10" s="3"/>
      <c r="N10" s="3"/>
      <c r="O10" s="3"/>
      <c r="P10" s="3"/>
      <c r="Q10" s="3"/>
      <c r="R10" s="3"/>
      <c r="S10" s="3"/>
      <c r="T10" s="3"/>
      <c r="U10" s="3"/>
      <c r="V10" s="3"/>
      <c r="W10" s="3"/>
      <c r="X10" s="3"/>
      <c r="Y10" s="3"/>
      <c r="Z10" s="3"/>
      <c r="AA10" s="3"/>
      <c r="AB10" s="3"/>
      <c r="AC10" s="3"/>
      <c r="AD10" s="3"/>
      <c r="AE10" s="3"/>
      <c r="AF10" s="3"/>
      <c r="AG10" s="3"/>
    </row>
    <row r="11" spans="1:76" ht="20.100000000000001"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76" ht="20.100000000000001" customHeight="1">
      <c r="A12" s="3"/>
      <c r="B12" s="3"/>
      <c r="C12" s="3"/>
      <c r="D12" s="3"/>
      <c r="E12" s="3"/>
      <c r="F12" s="3"/>
      <c r="G12" s="3"/>
      <c r="H12" s="3"/>
      <c r="I12" s="3"/>
      <c r="J12" s="3"/>
      <c r="K12" s="3"/>
      <c r="L12" s="3"/>
      <c r="M12" s="3"/>
      <c r="N12" s="3"/>
      <c r="O12" s="147" t="str">
        <f>+IF(ISBLANK('入力表（最初に入力）'!C4),"○○市長　　○○　○○",CONCATENATE('入力表（最初に入力）'!$C$4,"長　　",'入力表（最初に入力）'!$C$5,))</f>
        <v>○○市長　　○○　○○</v>
      </c>
      <c r="P12" s="147"/>
      <c r="Q12" s="147"/>
      <c r="R12" s="147"/>
      <c r="S12" s="147"/>
      <c r="T12" s="147"/>
      <c r="U12" s="147"/>
      <c r="V12" s="147"/>
      <c r="W12" s="147"/>
      <c r="X12" s="147"/>
      <c r="Y12" s="147"/>
      <c r="Z12" s="147"/>
      <c r="AA12" s="147"/>
      <c r="AB12" s="147"/>
      <c r="AC12" s="17"/>
      <c r="AD12" s="17"/>
      <c r="AE12" s="17"/>
      <c r="AF12" s="1"/>
      <c r="AG12" s="3"/>
    </row>
    <row r="13" spans="1:76" ht="20.100000000000001"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76" ht="20.100000000000001"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76" ht="20.100000000000001"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76" ht="20.10000000000000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76" ht="39.950000000000003" customHeight="1">
      <c r="A17" s="3"/>
      <c r="B17" s="3"/>
      <c r="C17" s="3"/>
      <c r="D17" s="144" t="str">
        <f>IF(AND(ISNUMBER('入力表（最初に入力）'!$F$6),'入力表（最初に入力）'!$A$7=1),BQ17,IF(AND(ISNUMBER('入力表（最初に入力）'!$F$6),'入力表（最初に入力）'!$A$7=2),BR17,IF(AND(ISNUMBER('入力表（最初に入力）'!$F$6),'入力表（最初に入力）'!$A$7=3),BS17,BT17)))</f>
        <v>平成○○年度　多面的機能支払交付金
事業実施計画書（実績報告書）の提出について</v>
      </c>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3"/>
      <c r="AF17" s="3"/>
      <c r="AG17" s="3"/>
      <c r="AH17" s="113" t="s">
        <v>216</v>
      </c>
      <c r="BQ17" s="22" t="str">
        <f>+CONCATENATE("平成",DBCS('入力表（最初に入力）'!$F$6),"年度　多面的機能支払交付金
事業実施計画書の提出について")</f>
        <v>平成年度　多面的機能支払交付金
事業実施計画書の提出について</v>
      </c>
      <c r="BR17" s="22" t="str">
        <f>+CONCATENATE("平成",DBCS('入力表（最初に入力）'!$F$6),"年度　多面的機能支払交付金
事業実施計画書（変更）の提出について")</f>
        <v>平成年度　多面的機能支払交付金
事業実施計画書（変更）の提出について</v>
      </c>
      <c r="BS17" s="22" t="str">
        <f>+CONCATENATE("平成",DBCS('入力表（最初に入力）'!$F$6),"年度　多面的機能支払交付金
事業実績報告書の提出について")</f>
        <v>平成年度　多面的機能支払交付金
事業実績報告書の提出について</v>
      </c>
      <c r="BT17" s="22" t="s">
        <v>56</v>
      </c>
    </row>
    <row r="18" spans="1:76" ht="20.10000000000000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76" ht="20.100000000000001"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76" ht="20.100000000000001"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76" ht="20.100000000000001" customHeight="1">
      <c r="A21" s="145" t="str">
        <f>IF(AND(ISNUMBER('入力表（最初に入力）'!$F$6),'入力表（最初に入力）'!$A$7=1),BQ21,IF(AND(ISNUMBER('入力表（最初に入力）'!$F$6),'入力表（最初に入力）'!$A$7=2),BR21,IF(AND(ISNUMBER('入力表（最初に入力）'!$F$6),'入力表（最初に入力）'!$A$7=3),BS21,BT21)))</f>
        <v>　多面的機能支払交付金実施要綱（平成26年4月1日付け25農振第2254号農林水産事務次官依命通知）別紙１の第５の３、別紙２の第５及び別紙３の第２の４の(２)（別紙１の第９の１の(１)、別紙２の第９の１の(１)及び別紙３の第４の２）の規定により、下記関係書類を添えて提出（報告）します。</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38" t="s">
        <v>216</v>
      </c>
      <c r="BQ21" s="22" t="s">
        <v>54</v>
      </c>
      <c r="BR21" s="22" t="s">
        <v>55</v>
      </c>
      <c r="BS21" s="22" t="s">
        <v>57</v>
      </c>
      <c r="BT21" s="22" t="s">
        <v>58</v>
      </c>
    </row>
    <row r="22" spans="1:76" ht="20.100000000000001" customHeight="1">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38"/>
      <c r="BQ22" s="22"/>
      <c r="BR22" s="22"/>
      <c r="BS22" s="22"/>
      <c r="BT22" s="22"/>
    </row>
    <row r="23" spans="1:76" ht="20.100000000000001" customHeight="1">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38"/>
    </row>
    <row r="24" spans="1:76" ht="20.10000000000000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76" s="82" customFormat="1" ht="20.10000000000000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2"/>
      <c r="BQ25" s="20"/>
      <c r="BR25" s="20"/>
      <c r="BS25" s="20"/>
      <c r="BT25" s="20"/>
      <c r="BU25" s="20"/>
      <c r="BV25" s="20"/>
      <c r="BW25" s="20"/>
      <c r="BX25" s="20"/>
    </row>
    <row r="26" spans="1:76" ht="20.10000000000000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76" ht="20.100000000000001" customHeight="1">
      <c r="A27" s="143" t="s">
        <v>0</v>
      </c>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row>
    <row r="28" spans="1:76" ht="20.100000000000001"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row>
    <row r="29" spans="1:76" ht="20.100000000000001"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76" ht="20.100000000000001"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76" ht="20.100000000000001" customHeight="1">
      <c r="A31" s="141" t="str">
        <f>IF(AND(ISNUMBER('入力表（最初に入力）'!$F$6),'入力表（最初に入力）'!$A$7=1),BQ31,IF(AND(ISNUMBER('入力表（最初に入力）'!$F$6),'入力表（最初に入力）'!$A$7=2),BR31,IF(AND(ISNUMBER('入力表（最初に入力）'!$F$6),'入力表（最初に入力）'!$A$7=3),BS31,BT31)))</f>
        <v>１．平成○○年度 多面的機能支払交付金 事業実施計画書（実績報告書）</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39" t="s">
        <v>216</v>
      </c>
      <c r="BQ31" s="22" t="str">
        <f>+CONCATENATE("１．平成",DBCS('入力表（最初に入力）'!$F$6),"年度 多面的機能支払交付金 事業実施計画書")</f>
        <v>１．平成年度 多面的機能支払交付金 事業実施計画書</v>
      </c>
      <c r="BR31" s="22" t="str">
        <f>+CONCATENATE("１．平成",DBCS('入力表（最初に入力）'!$F$6),"年度 多面的機能支払交付金 事業実施計画書（変更）")</f>
        <v>１．平成年度 多面的機能支払交付金 事業実施計画書（変更）</v>
      </c>
      <c r="BS31" s="22" t="str">
        <f>+CONCATENATE("１．平成",DBCS('入力表（最初に入力）'!$F$6),"年度 多面的機能支払交付金 事業実績報告書")</f>
        <v>１．平成年度 多面的機能支払交付金 事業実績報告書</v>
      </c>
      <c r="BT31" s="22" t="s">
        <v>215</v>
      </c>
    </row>
    <row r="32" spans="1:76" ht="20.100000000000001"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39"/>
    </row>
    <row r="33" spans="1:33" ht="20.100000000000001"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20.100000000000001"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ht="20.100000000000001"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ht="20.100000000000001"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sheetData>
  <sheetProtection sheet="1" objects="1" scenarios="1" formatCells="0"/>
  <mergeCells count="11">
    <mergeCell ref="AH21:AH23"/>
    <mergeCell ref="AH31:AH32"/>
    <mergeCell ref="A1:AG1"/>
    <mergeCell ref="A31:AG31"/>
    <mergeCell ref="U5:AF5"/>
    <mergeCell ref="U6:AF6"/>
    <mergeCell ref="A27:AG27"/>
    <mergeCell ref="D17:AD17"/>
    <mergeCell ref="A21:AG23"/>
    <mergeCell ref="B8:T8"/>
    <mergeCell ref="O12:AB12"/>
  </mergeCells>
  <phoneticPr fontId="2"/>
  <dataValidations count="1">
    <dataValidation imeMode="on" allowBlank="1" showInputMessage="1" showErrorMessage="1" sqref="U5:AF6"/>
  </dataValidations>
  <pageMargins left="0.78740157480314965" right="0.78740157480314965" top="0.78740157480314965" bottom="0.59055118110236227" header="0.59055118110236227" footer="0.39370078740157483"/>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A277"/>
  <sheetViews>
    <sheetView showGridLines="0" view="pageBreakPreview" zoomScaleNormal="100" zoomScaleSheetLayoutView="100" workbookViewId="0">
      <pane ySplit="2" topLeftCell="A3" activePane="bottomLeft" state="frozen"/>
      <selection pane="bottomLeft" activeCell="A3" sqref="A3"/>
    </sheetView>
  </sheetViews>
  <sheetFormatPr defaultColWidth="2.625" defaultRowHeight="15" customHeight="1" outlineLevelRow="1"/>
  <cols>
    <col min="1" max="34" width="2.625" style="2"/>
    <col min="35" max="35" width="40.625" style="32" customWidth="1"/>
    <col min="36" max="44" width="2.625" style="2"/>
    <col min="45" max="45" width="10.625" style="111" customWidth="1"/>
    <col min="46" max="46" width="10.625" style="2" customWidth="1"/>
    <col min="47" max="75" width="2.625" style="2"/>
    <col min="76" max="79" width="10.625" style="22" customWidth="1"/>
    <col min="80" max="16384" width="2.625" style="2"/>
  </cols>
  <sheetData>
    <row r="1" spans="1:79" ht="35.1"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BQ1" s="24"/>
      <c r="BR1" s="24"/>
      <c r="BS1" s="24"/>
      <c r="BT1" s="24"/>
      <c r="BU1" s="24"/>
      <c r="BV1" s="24"/>
      <c r="BW1" s="24"/>
      <c r="BX1" s="20" t="s">
        <v>84</v>
      </c>
      <c r="BY1" s="25"/>
      <c r="BZ1" s="25"/>
      <c r="CA1" s="25"/>
    </row>
    <row r="2" spans="1:79" s="82" customFormat="1" ht="5.0999999999999996" customHeight="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32"/>
      <c r="AS2" s="111"/>
      <c r="BQ2" s="24"/>
      <c r="BR2" s="24"/>
      <c r="BS2" s="24"/>
      <c r="BT2" s="24"/>
      <c r="BU2" s="24"/>
      <c r="BV2" s="24"/>
      <c r="BW2" s="24"/>
      <c r="BX2" s="20"/>
      <c r="BY2" s="25"/>
      <c r="BZ2" s="25"/>
      <c r="CA2" s="25"/>
    </row>
    <row r="3" spans="1:79" ht="15" customHeight="1">
      <c r="A3" s="26" t="s">
        <v>26</v>
      </c>
      <c r="B3" s="27"/>
      <c r="C3" s="27"/>
      <c r="D3" s="27"/>
      <c r="E3" s="27"/>
      <c r="F3" s="27"/>
      <c r="G3" s="27"/>
      <c r="H3" s="27"/>
      <c r="I3" s="27"/>
      <c r="J3" s="27"/>
      <c r="K3" s="27"/>
      <c r="L3" s="27"/>
      <c r="M3" s="27"/>
      <c r="N3" s="27"/>
      <c r="O3" s="27"/>
      <c r="P3" s="27"/>
      <c r="Q3" s="27"/>
      <c r="R3" s="27"/>
      <c r="S3" s="27"/>
      <c r="T3" s="27"/>
      <c r="U3" s="27"/>
      <c r="V3" s="27"/>
      <c r="W3" s="27"/>
      <c r="X3" s="27"/>
      <c r="Y3" s="27"/>
      <c r="Z3" s="27"/>
      <c r="AA3" s="27"/>
      <c r="AB3" s="161" t="str">
        <f>CONCATENATE("＜",'入力表（最初に入力）'!C4,"＞")</f>
        <v>＜○○市＞</v>
      </c>
      <c r="AC3" s="161"/>
      <c r="AD3" s="161"/>
      <c r="AE3" s="161"/>
      <c r="AF3" s="161"/>
      <c r="AG3" s="161"/>
      <c r="AH3" s="161"/>
      <c r="AI3" s="33"/>
      <c r="AJ3" s="27"/>
    </row>
    <row r="4" spans="1:79" ht="20.100000000000001" customHeight="1">
      <c r="A4" s="1"/>
      <c r="B4" s="1"/>
      <c r="C4" s="253" t="str">
        <f>IF(AND(ISNUMBER('入力表（最初に入力）'!$F$6),'入力表（最初に入力）'!$A$7=1),BX4,IF(AND(ISNUMBER('入力表（最初に入力）'!$F$6),'入力表（最初に入力）'!$A$7=2),BY4,IF(AND(ISNUMBER('入力表（最初に入力）'!$F$6),'入力表（最初に入力）'!$A$7=3),BZ4,CA4)))</f>
        <v>平成○○年度 多面的機能支払交付金 事業実施計画書（実績報告書)</v>
      </c>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I4" s="33"/>
      <c r="BX4" s="22" t="str">
        <f>+CONCATENATE("平成",DBCS('入力表（最初に入力）'!$F$6),"年度 多面的機能支払交付金 事業実施計画書")</f>
        <v>平成年度 多面的機能支払交付金 事業実施計画書</v>
      </c>
      <c r="BY4" s="22" t="str">
        <f>+CONCATENATE("平成",DBCS('入力表（最初に入力）'!$F$6),"年度 多面的機能支払交付金 事業実施計画書（変更）")</f>
        <v>平成年度 多面的機能支払交付金 事業実施計画書（変更）</v>
      </c>
      <c r="BZ4" s="22" t="str">
        <f>+CONCATENATE("平成",DBCS('入力表（最初に入力）'!$F$6),"年度 多面的機能支払交付金 事業実績報告書")</f>
        <v>平成年度 多面的機能支払交付金 事業実績報告書</v>
      </c>
      <c r="CA4" s="22" t="s">
        <v>198</v>
      </c>
    </row>
    <row r="5" spans="1:79" s="58" customFormat="1" ht="15" customHeight="1">
      <c r="A5" s="29" t="s">
        <v>62</v>
      </c>
      <c r="B5" s="1"/>
      <c r="C5" s="1"/>
      <c r="D5" s="1"/>
      <c r="E5" s="1"/>
      <c r="F5" s="1"/>
      <c r="AB5" s="59"/>
      <c r="AC5" s="59"/>
      <c r="AD5" s="59"/>
      <c r="AE5" s="59"/>
      <c r="AF5" s="59"/>
      <c r="AG5" s="59"/>
      <c r="AH5" s="59"/>
      <c r="AI5" s="33"/>
      <c r="AJ5" s="1"/>
      <c r="AS5" s="111"/>
      <c r="BX5" s="22"/>
      <c r="BY5" s="22"/>
      <c r="BZ5" s="22"/>
      <c r="CA5" s="22"/>
    </row>
    <row r="6" spans="1:79" s="58" customFormat="1" ht="15" customHeight="1">
      <c r="A6" s="1"/>
      <c r="B6" s="68"/>
      <c r="C6" s="160" t="s">
        <v>83</v>
      </c>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33"/>
      <c r="AJ6" s="1"/>
      <c r="AS6" s="111"/>
      <c r="BX6" s="22"/>
      <c r="BY6" s="22"/>
      <c r="BZ6" s="22"/>
      <c r="CA6" s="22"/>
    </row>
    <row r="7" spans="1:79" s="58" customFormat="1" ht="15" customHeight="1">
      <c r="A7" s="1"/>
      <c r="B7" s="68"/>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33"/>
      <c r="AJ7" s="1"/>
      <c r="AS7" s="111"/>
      <c r="BX7" s="22"/>
      <c r="BY7" s="22"/>
      <c r="BZ7" s="22"/>
      <c r="CA7" s="22"/>
    </row>
    <row r="8" spans="1:79" s="58" customFormat="1" ht="15" customHeight="1">
      <c r="A8" s="1"/>
      <c r="B8" s="68"/>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33"/>
      <c r="AJ8" s="1"/>
      <c r="AS8" s="111"/>
      <c r="BX8" s="22"/>
      <c r="BY8" s="22"/>
      <c r="BZ8" s="22"/>
      <c r="CA8" s="22"/>
    </row>
    <row r="9" spans="1:79" s="58" customFormat="1" ht="15" customHeight="1">
      <c r="A9" s="1"/>
      <c r="B9" s="68"/>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33"/>
      <c r="AJ9" s="1"/>
      <c r="AS9" s="111"/>
      <c r="BX9" s="22"/>
      <c r="BY9" s="22"/>
      <c r="BZ9" s="22"/>
      <c r="CA9" s="22"/>
    </row>
    <row r="10" spans="1:79" s="58" customFormat="1" ht="15" customHeight="1">
      <c r="A10" s="1"/>
      <c r="B10" s="68"/>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33"/>
      <c r="AJ10" s="1"/>
      <c r="AS10" s="111"/>
      <c r="BX10" s="22"/>
      <c r="BY10" s="22"/>
      <c r="BZ10" s="22"/>
      <c r="CA10" s="22"/>
    </row>
    <row r="11" spans="1:79" s="58" customFormat="1" ht="15" customHeight="1">
      <c r="A11" s="1"/>
      <c r="B11" s="68"/>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33"/>
      <c r="AJ11" s="1"/>
      <c r="AS11" s="111"/>
      <c r="BX11" s="22"/>
      <c r="BY11" s="22"/>
      <c r="BZ11" s="22"/>
      <c r="CA11" s="22"/>
    </row>
    <row r="12" spans="1:79" s="58" customFormat="1" ht="9.9499999999999993" customHeight="1">
      <c r="A12" s="1"/>
      <c r="B12" s="1"/>
      <c r="C12" s="1"/>
      <c r="D12" s="1"/>
      <c r="E12" s="1"/>
      <c r="F12" s="1"/>
      <c r="AB12" s="59"/>
      <c r="AC12" s="59"/>
      <c r="AD12" s="59"/>
      <c r="AE12" s="59"/>
      <c r="AF12" s="59"/>
      <c r="AG12" s="59"/>
      <c r="AH12" s="59"/>
      <c r="AI12" s="33"/>
      <c r="AJ12" s="1"/>
      <c r="AS12" s="111"/>
      <c r="BX12" s="22"/>
      <c r="BY12" s="22"/>
      <c r="BZ12" s="22"/>
      <c r="CA12" s="22"/>
    </row>
    <row r="13" spans="1:79" ht="15" customHeight="1">
      <c r="A13" s="28" t="str">
        <f>IF(AND(ISNUMBER('入力表（最初に入力）'!$F$6),'入力表（最初に入力）'!$A$7=1),BX13,IF(AND(ISNUMBER('入力表（最初に入力）'!$F$6),'入力表（最初に入力）'!$A$7=2),BX13,IF(AND(ISNUMBER('入力表（最初に入力）'!$F$6),'入力表（最初に入力）'!$A$7=3),BZ13,CA13)))</f>
        <v>２．事業計画(実績)及びその内容</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33"/>
      <c r="AJ13" s="1"/>
      <c r="BX13" s="22" t="s">
        <v>63</v>
      </c>
      <c r="BZ13" s="22" t="s">
        <v>64</v>
      </c>
      <c r="CA13" s="22" t="s">
        <v>65</v>
      </c>
    </row>
    <row r="14" spans="1:79" s="58" customFormat="1" ht="15" customHeight="1">
      <c r="A14" s="85" t="s">
        <v>66</v>
      </c>
      <c r="B14" s="85"/>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33"/>
      <c r="AJ14" s="1"/>
      <c r="AS14" s="111"/>
      <c r="BX14" s="22"/>
      <c r="BY14" s="22"/>
      <c r="BZ14" s="22"/>
      <c r="CA14" s="22"/>
    </row>
    <row r="15" spans="1:79" s="58" customFormat="1" ht="13.5" customHeight="1">
      <c r="B15" s="254" t="s">
        <v>2</v>
      </c>
      <c r="C15" s="255"/>
      <c r="D15" s="255"/>
      <c r="E15" s="255"/>
      <c r="F15" s="255"/>
      <c r="G15" s="255"/>
      <c r="H15" s="256"/>
      <c r="I15" s="245" t="s">
        <v>80</v>
      </c>
      <c r="J15" s="245"/>
      <c r="K15" s="245"/>
      <c r="L15" s="245"/>
      <c r="M15" s="245"/>
      <c r="N15" s="245"/>
      <c r="O15" s="245" t="s">
        <v>79</v>
      </c>
      <c r="P15" s="245"/>
      <c r="Q15" s="245"/>
      <c r="R15" s="245"/>
      <c r="S15" s="245"/>
      <c r="T15" s="245"/>
      <c r="U15" s="245" t="s">
        <v>81</v>
      </c>
      <c r="V15" s="245"/>
      <c r="W15" s="245"/>
      <c r="X15" s="245"/>
      <c r="Y15" s="245"/>
      <c r="Z15" s="245"/>
      <c r="AA15" s="245"/>
      <c r="AB15" s="245"/>
      <c r="AC15" s="245"/>
      <c r="AD15" s="246" t="s">
        <v>1</v>
      </c>
      <c r="AE15" s="247"/>
      <c r="AF15" s="247"/>
      <c r="AG15" s="247"/>
      <c r="AH15" s="248"/>
      <c r="AI15" s="235"/>
      <c r="AJ15" s="1"/>
      <c r="AS15" s="111"/>
      <c r="BX15" s="22"/>
      <c r="BY15" s="22"/>
      <c r="BZ15" s="22"/>
      <c r="CA15" s="22"/>
    </row>
    <row r="16" spans="1:79" s="58" customFormat="1" ht="13.5" customHeight="1">
      <c r="B16" s="257"/>
      <c r="C16" s="258"/>
      <c r="D16" s="258"/>
      <c r="E16" s="258"/>
      <c r="F16" s="258"/>
      <c r="G16" s="258"/>
      <c r="H16" s="259"/>
      <c r="I16" s="245"/>
      <c r="J16" s="245"/>
      <c r="K16" s="245"/>
      <c r="L16" s="245"/>
      <c r="M16" s="245"/>
      <c r="N16" s="245"/>
      <c r="O16" s="245"/>
      <c r="P16" s="245"/>
      <c r="Q16" s="245"/>
      <c r="R16" s="245"/>
      <c r="S16" s="245"/>
      <c r="T16" s="245"/>
      <c r="U16" s="245"/>
      <c r="V16" s="245"/>
      <c r="W16" s="245"/>
      <c r="X16" s="245"/>
      <c r="Y16" s="245"/>
      <c r="Z16" s="245"/>
      <c r="AA16" s="245"/>
      <c r="AB16" s="245"/>
      <c r="AC16" s="245"/>
      <c r="AD16" s="246"/>
      <c r="AE16" s="247"/>
      <c r="AF16" s="247"/>
      <c r="AG16" s="247"/>
      <c r="AH16" s="248"/>
      <c r="AI16" s="235"/>
      <c r="AJ16" s="1"/>
      <c r="AS16" s="111"/>
      <c r="BX16" s="22"/>
      <c r="BY16" s="22"/>
      <c r="BZ16" s="22"/>
      <c r="CA16" s="22"/>
    </row>
    <row r="17" spans="2:79" s="58" customFormat="1" ht="13.5" customHeight="1">
      <c r="B17" s="154" t="s">
        <v>87</v>
      </c>
      <c r="C17" s="155"/>
      <c r="D17" s="155"/>
      <c r="E17" s="155"/>
      <c r="F17" s="155"/>
      <c r="G17" s="155"/>
      <c r="H17" s="156"/>
      <c r="I17" s="168"/>
      <c r="J17" s="169"/>
      <c r="K17" s="169"/>
      <c r="L17" s="169"/>
      <c r="M17" s="169"/>
      <c r="N17" s="170"/>
      <c r="O17" s="232" t="str">
        <f>IF(ISNUMBER(O19),O19,IF(O19=$BX$1,$BX$1,""))</f>
        <v/>
      </c>
      <c r="P17" s="232"/>
      <c r="Q17" s="232"/>
      <c r="R17" s="232"/>
      <c r="S17" s="232"/>
      <c r="T17" s="232"/>
      <c r="U17" s="232" t="str">
        <f>IF(ISNUMBER(U19),U19,IF(U19=$BX$1,$BX$1,""))</f>
        <v/>
      </c>
      <c r="V17" s="232"/>
      <c r="W17" s="232"/>
      <c r="X17" s="232"/>
      <c r="Y17" s="232"/>
      <c r="Z17" s="232"/>
      <c r="AA17" s="232"/>
      <c r="AB17" s="232"/>
      <c r="AC17" s="232"/>
      <c r="AD17" s="175"/>
      <c r="AE17" s="176"/>
      <c r="AF17" s="176"/>
      <c r="AG17" s="176"/>
      <c r="AH17" s="177"/>
      <c r="AI17" s="33"/>
      <c r="AJ17" s="1"/>
      <c r="AS17" s="111"/>
      <c r="BX17" s="22"/>
      <c r="BY17" s="22"/>
      <c r="BZ17" s="22"/>
      <c r="CA17" s="22"/>
    </row>
    <row r="18" spans="2:79" s="58" customFormat="1" ht="13.5" customHeight="1">
      <c r="B18" s="249"/>
      <c r="C18" s="250"/>
      <c r="D18" s="250"/>
      <c r="E18" s="250"/>
      <c r="F18" s="250"/>
      <c r="G18" s="250"/>
      <c r="H18" s="251"/>
      <c r="I18" s="171"/>
      <c r="J18" s="172"/>
      <c r="K18" s="172"/>
      <c r="L18" s="172"/>
      <c r="M18" s="172"/>
      <c r="N18" s="173"/>
      <c r="O18" s="196" t="str">
        <f>IF(ISNUMBER(O20),O20,"")</f>
        <v/>
      </c>
      <c r="P18" s="197"/>
      <c r="Q18" s="197"/>
      <c r="R18" s="197"/>
      <c r="S18" s="197"/>
      <c r="T18" s="198"/>
      <c r="U18" s="196" t="str">
        <f>IF(ISNUMBER(U20),U20,"")</f>
        <v/>
      </c>
      <c r="V18" s="197"/>
      <c r="W18" s="197"/>
      <c r="X18" s="197"/>
      <c r="Y18" s="197"/>
      <c r="Z18" s="197"/>
      <c r="AA18" s="197"/>
      <c r="AB18" s="197"/>
      <c r="AC18" s="198"/>
      <c r="AD18" s="178"/>
      <c r="AE18" s="179"/>
      <c r="AF18" s="179"/>
      <c r="AG18" s="179"/>
      <c r="AH18" s="180"/>
      <c r="AI18" s="33"/>
      <c r="AJ18" s="1"/>
      <c r="AS18" s="111"/>
      <c r="BX18" s="22"/>
      <c r="BY18" s="22"/>
      <c r="BZ18" s="22"/>
      <c r="CA18" s="22"/>
    </row>
    <row r="19" spans="2:79" s="58" customFormat="1" ht="13.5" customHeight="1">
      <c r="B19" s="86"/>
      <c r="C19" s="154" t="s">
        <v>67</v>
      </c>
      <c r="D19" s="155"/>
      <c r="E19" s="155"/>
      <c r="F19" s="155"/>
      <c r="G19" s="155"/>
      <c r="H19" s="156"/>
      <c r="I19" s="193"/>
      <c r="J19" s="194"/>
      <c r="K19" s="194"/>
      <c r="L19" s="194"/>
      <c r="M19" s="194"/>
      <c r="N19" s="195"/>
      <c r="O19" s="174"/>
      <c r="P19" s="174"/>
      <c r="Q19" s="174"/>
      <c r="R19" s="174"/>
      <c r="S19" s="174"/>
      <c r="T19" s="174"/>
      <c r="U19" s="232" t="str">
        <f>IF(ISNUMBER(O19),I20*O19/10,IF(O19=$BX$1,$BX$1,""))</f>
        <v/>
      </c>
      <c r="V19" s="232"/>
      <c r="W19" s="232"/>
      <c r="X19" s="232"/>
      <c r="Y19" s="232"/>
      <c r="Z19" s="232"/>
      <c r="AA19" s="232"/>
      <c r="AB19" s="232"/>
      <c r="AC19" s="232"/>
      <c r="AD19" s="175"/>
      <c r="AE19" s="176"/>
      <c r="AF19" s="176"/>
      <c r="AG19" s="176"/>
      <c r="AH19" s="177"/>
      <c r="AI19" s="33"/>
      <c r="AJ19" s="1"/>
      <c r="AS19" s="111"/>
      <c r="BX19" s="22"/>
      <c r="BY19" s="22"/>
      <c r="BZ19" s="22"/>
      <c r="CA19" s="22"/>
    </row>
    <row r="20" spans="2:79" s="58" customFormat="1" ht="13.5" customHeight="1">
      <c r="B20" s="86"/>
      <c r="C20" s="157"/>
      <c r="D20" s="158"/>
      <c r="E20" s="158"/>
      <c r="F20" s="158"/>
      <c r="G20" s="158"/>
      <c r="H20" s="159"/>
      <c r="I20" s="196">
        <v>2250</v>
      </c>
      <c r="J20" s="197"/>
      <c r="K20" s="197"/>
      <c r="L20" s="197"/>
      <c r="M20" s="197"/>
      <c r="N20" s="198"/>
      <c r="O20" s="234"/>
      <c r="P20" s="234"/>
      <c r="Q20" s="234"/>
      <c r="R20" s="234"/>
      <c r="S20" s="234"/>
      <c r="T20" s="234"/>
      <c r="U20" s="233" t="str">
        <f>IF(ISNUMBER(O20),I20*O20/10,"")</f>
        <v/>
      </c>
      <c r="V20" s="233"/>
      <c r="W20" s="233"/>
      <c r="X20" s="233"/>
      <c r="Y20" s="233"/>
      <c r="Z20" s="233"/>
      <c r="AA20" s="233"/>
      <c r="AB20" s="233"/>
      <c r="AC20" s="233"/>
      <c r="AD20" s="178"/>
      <c r="AE20" s="179"/>
      <c r="AF20" s="179"/>
      <c r="AG20" s="179"/>
      <c r="AH20" s="180"/>
      <c r="AI20" s="33"/>
      <c r="AJ20" s="1"/>
      <c r="AS20" s="111"/>
      <c r="BX20" s="22"/>
      <c r="BY20" s="22"/>
      <c r="BZ20" s="22"/>
      <c r="CA20" s="22"/>
    </row>
    <row r="21" spans="2:79" s="58" customFormat="1" ht="13.5" customHeight="1">
      <c r="B21" s="154" t="s">
        <v>86</v>
      </c>
      <c r="C21" s="155"/>
      <c r="D21" s="155"/>
      <c r="E21" s="155"/>
      <c r="F21" s="155"/>
      <c r="G21" s="155"/>
      <c r="H21" s="156"/>
      <c r="I21" s="168"/>
      <c r="J21" s="169"/>
      <c r="K21" s="169"/>
      <c r="L21" s="169"/>
      <c r="M21" s="169"/>
      <c r="N21" s="170"/>
      <c r="O21" s="232" t="str">
        <f>IF(ISNUMBER(O23),O23,IF(O23=$BX$1,$BX$1,""))</f>
        <v/>
      </c>
      <c r="P21" s="232"/>
      <c r="Q21" s="232"/>
      <c r="R21" s="232"/>
      <c r="S21" s="232"/>
      <c r="T21" s="232"/>
      <c r="U21" s="232" t="str">
        <f>IF(ISNUMBER(U23),U23,IF(U23=$BX$1,$BX$1,""))</f>
        <v/>
      </c>
      <c r="V21" s="232"/>
      <c r="W21" s="232"/>
      <c r="X21" s="232"/>
      <c r="Y21" s="232"/>
      <c r="Z21" s="232"/>
      <c r="AA21" s="232"/>
      <c r="AB21" s="232"/>
      <c r="AC21" s="232"/>
      <c r="AD21" s="175"/>
      <c r="AE21" s="176"/>
      <c r="AF21" s="176"/>
      <c r="AG21" s="176"/>
      <c r="AH21" s="177"/>
      <c r="AI21" s="33"/>
      <c r="AJ21" s="1"/>
      <c r="AS21" s="111"/>
      <c r="BX21" s="22"/>
      <c r="BY21" s="22"/>
      <c r="BZ21" s="22"/>
      <c r="CA21" s="22"/>
    </row>
    <row r="22" spans="2:79" s="58" customFormat="1" ht="13.5" customHeight="1">
      <c r="B22" s="249"/>
      <c r="C22" s="250"/>
      <c r="D22" s="250"/>
      <c r="E22" s="250"/>
      <c r="F22" s="250"/>
      <c r="G22" s="250"/>
      <c r="H22" s="251"/>
      <c r="I22" s="171"/>
      <c r="J22" s="172"/>
      <c r="K22" s="172"/>
      <c r="L22" s="172"/>
      <c r="M22" s="172"/>
      <c r="N22" s="173"/>
      <c r="O22" s="196" t="str">
        <f>IF(ISNUMBER(O24),O24,"")</f>
        <v/>
      </c>
      <c r="P22" s="197"/>
      <c r="Q22" s="197"/>
      <c r="R22" s="197"/>
      <c r="S22" s="197"/>
      <c r="T22" s="198"/>
      <c r="U22" s="196" t="str">
        <f>IF(ISNUMBER(U24),U24,"")</f>
        <v/>
      </c>
      <c r="V22" s="197"/>
      <c r="W22" s="197"/>
      <c r="X22" s="197"/>
      <c r="Y22" s="197"/>
      <c r="Z22" s="197"/>
      <c r="AA22" s="197"/>
      <c r="AB22" s="197"/>
      <c r="AC22" s="198"/>
      <c r="AD22" s="178"/>
      <c r="AE22" s="179"/>
      <c r="AF22" s="179"/>
      <c r="AG22" s="179"/>
      <c r="AH22" s="180"/>
      <c r="AI22" s="33"/>
      <c r="AJ22" s="1"/>
      <c r="AS22" s="111"/>
      <c r="BX22" s="22"/>
      <c r="BY22" s="22"/>
      <c r="BZ22" s="22"/>
      <c r="CA22" s="22"/>
    </row>
    <row r="23" spans="2:79" s="58" customFormat="1" ht="13.5" customHeight="1">
      <c r="B23" s="86"/>
      <c r="C23" s="154" t="s">
        <v>67</v>
      </c>
      <c r="D23" s="155"/>
      <c r="E23" s="155"/>
      <c r="F23" s="155"/>
      <c r="G23" s="155"/>
      <c r="H23" s="156"/>
      <c r="I23" s="193"/>
      <c r="J23" s="194"/>
      <c r="K23" s="194"/>
      <c r="L23" s="194"/>
      <c r="M23" s="194"/>
      <c r="N23" s="195"/>
      <c r="O23" s="174"/>
      <c r="P23" s="174"/>
      <c r="Q23" s="174"/>
      <c r="R23" s="174"/>
      <c r="S23" s="174"/>
      <c r="T23" s="174"/>
      <c r="U23" s="232" t="str">
        <f>IF(ISNUMBER(O23),I24*O23/10,IF(O23=$BX$1,$BX$1,""))</f>
        <v/>
      </c>
      <c r="V23" s="232"/>
      <c r="W23" s="232"/>
      <c r="X23" s="232"/>
      <c r="Y23" s="232"/>
      <c r="Z23" s="232"/>
      <c r="AA23" s="232"/>
      <c r="AB23" s="232"/>
      <c r="AC23" s="232"/>
      <c r="AD23" s="175"/>
      <c r="AE23" s="176"/>
      <c r="AF23" s="176"/>
      <c r="AG23" s="176"/>
      <c r="AH23" s="177"/>
      <c r="AI23" s="33"/>
      <c r="AJ23" s="1"/>
      <c r="AS23" s="111"/>
      <c r="BX23" s="22"/>
      <c r="BY23" s="22"/>
      <c r="BZ23" s="22"/>
      <c r="CA23" s="22"/>
    </row>
    <row r="24" spans="2:79" s="58" customFormat="1" ht="13.5" customHeight="1">
      <c r="B24" s="87"/>
      <c r="C24" s="157"/>
      <c r="D24" s="158"/>
      <c r="E24" s="158"/>
      <c r="F24" s="158"/>
      <c r="G24" s="158"/>
      <c r="H24" s="159"/>
      <c r="I24" s="196">
        <v>1500</v>
      </c>
      <c r="J24" s="197"/>
      <c r="K24" s="197"/>
      <c r="L24" s="197"/>
      <c r="M24" s="197"/>
      <c r="N24" s="198"/>
      <c r="O24" s="234"/>
      <c r="P24" s="234"/>
      <c r="Q24" s="234"/>
      <c r="R24" s="234"/>
      <c r="S24" s="234"/>
      <c r="T24" s="234"/>
      <c r="U24" s="233" t="str">
        <f>IF(ISNUMBER(O24),I24*O24/10,"")</f>
        <v/>
      </c>
      <c r="V24" s="233"/>
      <c r="W24" s="233"/>
      <c r="X24" s="233"/>
      <c r="Y24" s="233"/>
      <c r="Z24" s="233"/>
      <c r="AA24" s="233"/>
      <c r="AB24" s="233"/>
      <c r="AC24" s="233"/>
      <c r="AD24" s="178"/>
      <c r="AE24" s="179"/>
      <c r="AF24" s="179"/>
      <c r="AG24" s="179"/>
      <c r="AH24" s="180"/>
      <c r="AI24" s="33"/>
      <c r="AJ24" s="1"/>
      <c r="AS24" s="111"/>
      <c r="BX24" s="22"/>
      <c r="BY24" s="22"/>
      <c r="BZ24" s="22"/>
      <c r="CA24" s="22"/>
    </row>
    <row r="25" spans="2:79" s="58" customFormat="1" ht="13.5" customHeight="1">
      <c r="B25" s="154" t="s">
        <v>85</v>
      </c>
      <c r="C25" s="155"/>
      <c r="D25" s="155"/>
      <c r="E25" s="155"/>
      <c r="F25" s="155"/>
      <c r="G25" s="155"/>
      <c r="H25" s="156"/>
      <c r="I25" s="168"/>
      <c r="J25" s="169"/>
      <c r="K25" s="169"/>
      <c r="L25" s="169"/>
      <c r="M25" s="169"/>
      <c r="N25" s="170"/>
      <c r="O25" s="232" t="str">
        <f>IF(ISNUMBER(O27),O27,IF(O27=$BX$1,$BX$1,""))</f>
        <v/>
      </c>
      <c r="P25" s="232"/>
      <c r="Q25" s="232"/>
      <c r="R25" s="232"/>
      <c r="S25" s="232"/>
      <c r="T25" s="232"/>
      <c r="U25" s="232" t="str">
        <f>IF(ISNUMBER(U27),U27,IF(U27=$BX$1,$BX$1,""))</f>
        <v/>
      </c>
      <c r="V25" s="232"/>
      <c r="W25" s="232"/>
      <c r="X25" s="232"/>
      <c r="Y25" s="232"/>
      <c r="Z25" s="232"/>
      <c r="AA25" s="232"/>
      <c r="AB25" s="232"/>
      <c r="AC25" s="232"/>
      <c r="AD25" s="175"/>
      <c r="AE25" s="176"/>
      <c r="AF25" s="176"/>
      <c r="AG25" s="176"/>
      <c r="AH25" s="177"/>
      <c r="AI25" s="33"/>
      <c r="AJ25" s="1"/>
      <c r="AS25" s="111"/>
      <c r="BX25" s="22"/>
      <c r="BY25" s="22"/>
      <c r="BZ25" s="22"/>
      <c r="CA25" s="22"/>
    </row>
    <row r="26" spans="2:79" s="58" customFormat="1" ht="13.5" customHeight="1">
      <c r="B26" s="249"/>
      <c r="C26" s="250"/>
      <c r="D26" s="250"/>
      <c r="E26" s="250"/>
      <c r="F26" s="250"/>
      <c r="G26" s="250"/>
      <c r="H26" s="251"/>
      <c r="I26" s="171"/>
      <c r="J26" s="172"/>
      <c r="K26" s="172"/>
      <c r="L26" s="172"/>
      <c r="M26" s="172"/>
      <c r="N26" s="173"/>
      <c r="O26" s="196" t="str">
        <f>IF(ISNUMBER(O28),O28,"")</f>
        <v/>
      </c>
      <c r="P26" s="197"/>
      <c r="Q26" s="197"/>
      <c r="R26" s="197"/>
      <c r="S26" s="197"/>
      <c r="T26" s="198"/>
      <c r="U26" s="196" t="str">
        <f>IF(ISNUMBER(U28),U28,"")</f>
        <v/>
      </c>
      <c r="V26" s="197"/>
      <c r="W26" s="197"/>
      <c r="X26" s="197"/>
      <c r="Y26" s="197"/>
      <c r="Z26" s="197"/>
      <c r="AA26" s="197"/>
      <c r="AB26" s="197"/>
      <c r="AC26" s="198"/>
      <c r="AD26" s="178"/>
      <c r="AE26" s="179"/>
      <c r="AF26" s="179"/>
      <c r="AG26" s="179"/>
      <c r="AH26" s="180"/>
      <c r="AI26" s="33"/>
      <c r="AJ26" s="1"/>
      <c r="AS26" s="111"/>
      <c r="BX26" s="22"/>
      <c r="BY26" s="22"/>
      <c r="BZ26" s="22"/>
      <c r="CA26" s="22"/>
    </row>
    <row r="27" spans="2:79" s="58" customFormat="1" ht="13.5" customHeight="1">
      <c r="B27" s="86"/>
      <c r="C27" s="154" t="s">
        <v>67</v>
      </c>
      <c r="D27" s="155"/>
      <c r="E27" s="155"/>
      <c r="F27" s="155"/>
      <c r="G27" s="155"/>
      <c r="H27" s="156"/>
      <c r="I27" s="193"/>
      <c r="J27" s="194"/>
      <c r="K27" s="194"/>
      <c r="L27" s="194"/>
      <c r="M27" s="194"/>
      <c r="N27" s="195"/>
      <c r="O27" s="174"/>
      <c r="P27" s="174"/>
      <c r="Q27" s="174"/>
      <c r="R27" s="174"/>
      <c r="S27" s="174"/>
      <c r="T27" s="174"/>
      <c r="U27" s="232" t="str">
        <f>IF(ISNUMBER(O27),I28*O27/10,IF(O27=$BX$1,$BX$1,""))</f>
        <v/>
      </c>
      <c r="V27" s="232"/>
      <c r="W27" s="232"/>
      <c r="X27" s="232"/>
      <c r="Y27" s="232"/>
      <c r="Z27" s="232"/>
      <c r="AA27" s="232"/>
      <c r="AB27" s="232"/>
      <c r="AC27" s="232"/>
      <c r="AD27" s="175"/>
      <c r="AE27" s="176"/>
      <c r="AF27" s="176"/>
      <c r="AG27" s="176"/>
      <c r="AH27" s="177"/>
      <c r="AI27" s="33"/>
      <c r="AJ27" s="1"/>
      <c r="AS27" s="111"/>
      <c r="BX27" s="22"/>
      <c r="BY27" s="22"/>
      <c r="BZ27" s="22"/>
      <c r="CA27" s="22"/>
    </row>
    <row r="28" spans="2:79" s="58" customFormat="1" ht="13.5" customHeight="1">
      <c r="B28" s="86"/>
      <c r="C28" s="157"/>
      <c r="D28" s="158"/>
      <c r="E28" s="158"/>
      <c r="F28" s="158"/>
      <c r="G28" s="158"/>
      <c r="H28" s="159"/>
      <c r="I28" s="196">
        <v>180</v>
      </c>
      <c r="J28" s="197"/>
      <c r="K28" s="197"/>
      <c r="L28" s="197"/>
      <c r="M28" s="197"/>
      <c r="N28" s="198"/>
      <c r="O28" s="234"/>
      <c r="P28" s="234"/>
      <c r="Q28" s="234"/>
      <c r="R28" s="234"/>
      <c r="S28" s="234"/>
      <c r="T28" s="234"/>
      <c r="U28" s="233" t="str">
        <f>IF(ISNUMBER(O28),I28*O28/10,"")</f>
        <v/>
      </c>
      <c r="V28" s="233"/>
      <c r="W28" s="233"/>
      <c r="X28" s="233"/>
      <c r="Y28" s="233"/>
      <c r="Z28" s="233"/>
      <c r="AA28" s="233"/>
      <c r="AB28" s="233"/>
      <c r="AC28" s="233"/>
      <c r="AD28" s="178"/>
      <c r="AE28" s="179"/>
      <c r="AF28" s="179"/>
      <c r="AG28" s="179"/>
      <c r="AH28" s="180"/>
      <c r="AI28" s="33"/>
      <c r="AJ28" s="1"/>
      <c r="AS28" s="111"/>
      <c r="BX28" s="22"/>
      <c r="BY28" s="22"/>
      <c r="BZ28" s="22"/>
      <c r="CA28" s="22"/>
    </row>
    <row r="29" spans="2:79" s="82" customFormat="1" ht="13.5" customHeight="1">
      <c r="B29" s="162" t="s">
        <v>193</v>
      </c>
      <c r="C29" s="163"/>
      <c r="D29" s="163"/>
      <c r="E29" s="163"/>
      <c r="F29" s="163"/>
      <c r="G29" s="163"/>
      <c r="H29" s="164"/>
      <c r="I29" s="168"/>
      <c r="J29" s="169"/>
      <c r="K29" s="169"/>
      <c r="L29" s="169"/>
      <c r="M29" s="169"/>
      <c r="N29" s="170"/>
      <c r="O29" s="168"/>
      <c r="P29" s="169"/>
      <c r="Q29" s="169"/>
      <c r="R29" s="169"/>
      <c r="S29" s="169"/>
      <c r="T29" s="170"/>
      <c r="U29" s="174"/>
      <c r="V29" s="174"/>
      <c r="W29" s="174"/>
      <c r="X29" s="174"/>
      <c r="Y29" s="174"/>
      <c r="Z29" s="174"/>
      <c r="AA29" s="174"/>
      <c r="AB29" s="174"/>
      <c r="AC29" s="174"/>
      <c r="AD29" s="175"/>
      <c r="AE29" s="176"/>
      <c r="AF29" s="176"/>
      <c r="AG29" s="176"/>
      <c r="AH29" s="177"/>
      <c r="AI29" s="33"/>
      <c r="AJ29" s="68"/>
      <c r="AS29" s="111"/>
      <c r="BX29" s="22"/>
      <c r="BY29" s="22"/>
      <c r="BZ29" s="22"/>
      <c r="CA29" s="22"/>
    </row>
    <row r="30" spans="2:79" s="82" customFormat="1" ht="13.5" customHeight="1">
      <c r="B30" s="165"/>
      <c r="C30" s="166"/>
      <c r="D30" s="166"/>
      <c r="E30" s="166"/>
      <c r="F30" s="166"/>
      <c r="G30" s="166"/>
      <c r="H30" s="167"/>
      <c r="I30" s="171"/>
      <c r="J30" s="172"/>
      <c r="K30" s="172"/>
      <c r="L30" s="172"/>
      <c r="M30" s="172"/>
      <c r="N30" s="173"/>
      <c r="O30" s="171"/>
      <c r="P30" s="172"/>
      <c r="Q30" s="172"/>
      <c r="R30" s="172"/>
      <c r="S30" s="172"/>
      <c r="T30" s="173"/>
      <c r="U30" s="181"/>
      <c r="V30" s="182"/>
      <c r="W30" s="182"/>
      <c r="X30" s="182"/>
      <c r="Y30" s="182"/>
      <c r="Z30" s="182"/>
      <c r="AA30" s="182"/>
      <c r="AB30" s="182"/>
      <c r="AC30" s="183"/>
      <c r="AD30" s="178"/>
      <c r="AE30" s="179"/>
      <c r="AF30" s="179"/>
      <c r="AG30" s="179"/>
      <c r="AH30" s="180"/>
      <c r="AI30" s="33"/>
      <c r="AJ30" s="68"/>
      <c r="AS30" s="111"/>
      <c r="BX30" s="22"/>
      <c r="BY30" s="22"/>
      <c r="BZ30" s="22"/>
      <c r="CA30" s="22"/>
    </row>
    <row r="31" spans="2:79" s="58" customFormat="1" ht="13.5" customHeight="1">
      <c r="B31" s="184" t="s">
        <v>194</v>
      </c>
      <c r="C31" s="185"/>
      <c r="D31" s="185"/>
      <c r="E31" s="185"/>
      <c r="F31" s="185"/>
      <c r="G31" s="185"/>
      <c r="H31" s="186"/>
      <c r="I31" s="168"/>
      <c r="J31" s="169"/>
      <c r="K31" s="169"/>
      <c r="L31" s="169"/>
      <c r="M31" s="169"/>
      <c r="N31" s="170"/>
      <c r="O31" s="232" t="str">
        <f>IF(OR(ISNUMBER(O17),ISNUMBER(O21),ISNUMBER(O25),O17=$BX$1,O21=$BX$1,O25=$BX$1),IF(SUM(IF(ISNUMBER(O17),O17,IF(O17=$BX$1,0,O18)),IF(ISNUMBER(O21),O21,IF(O21=$BX$1,0,O22)),IF(ISNUMBER(O25),O25,IF(O25=$BX$1,0,O26)))=0,$BX$1,SUM(IF(ISNUMBER(O17),O17,IF(O17=$BX$1,0,O18)),IF(ISNUMBER(O21),O21,IF(O21=$BX$1,0,O22)),IF(ISNUMBER(O25),O25,IF(O25=$BX$1,0,O26)))),"")</f>
        <v/>
      </c>
      <c r="P31" s="232"/>
      <c r="Q31" s="232"/>
      <c r="R31" s="232"/>
      <c r="S31" s="232"/>
      <c r="T31" s="232"/>
      <c r="U31" s="190" t="str">
        <f>IF(OR(ISNUMBER(U17),ISNUMBER(U21),ISNUMBER(U25),ISNUMBER(U29),U17=$BX$1,U21=$BX$1,U25=$BX$1,U29=$BX$1),IF(SUM(IF(ISNUMBER(U17),U17,IF(U17=$BX$1,0,U18)),IF(ISNUMBER(U21),U21,IF(U21=$BX$1,0,U22)),IF(ISNUMBER(U25),U25,IF(U25=$BX$1,0,U26)))-IF(ISNUMBER(U29),U29,IF(U29=$BX$1,0,U30))=0,$BX$1,SUM(IF(ISNUMBER(U17),U17,IF(U17=$BX$1,0,U18)),IF(ISNUMBER(U21),U21,IF(U21=$BX$1,0,U22)),IF(ISNUMBER(U25),U25,IF(U25=$BX$1,0,U26)))-IF(ISNUMBER(U29),U29,IF(U29=$BX$1,0,U30))),"")</f>
        <v/>
      </c>
      <c r="V31" s="191"/>
      <c r="W31" s="191"/>
      <c r="X31" s="191"/>
      <c r="Y31" s="191"/>
      <c r="Z31" s="191"/>
      <c r="AA31" s="191"/>
      <c r="AB31" s="191"/>
      <c r="AC31" s="192"/>
      <c r="AD31" s="236"/>
      <c r="AE31" s="237"/>
      <c r="AF31" s="237"/>
      <c r="AG31" s="237"/>
      <c r="AH31" s="238"/>
      <c r="AI31" s="33"/>
      <c r="AJ31" s="1"/>
      <c r="AS31" s="111"/>
      <c r="AT31" s="111"/>
      <c r="BX31" s="22"/>
      <c r="BY31" s="22"/>
      <c r="BZ31" s="22"/>
      <c r="CA31" s="22"/>
    </row>
    <row r="32" spans="2:79" s="58" customFormat="1" ht="13.5" customHeight="1">
      <c r="B32" s="187"/>
      <c r="C32" s="188"/>
      <c r="D32" s="188"/>
      <c r="E32" s="188"/>
      <c r="F32" s="188"/>
      <c r="G32" s="188"/>
      <c r="H32" s="189"/>
      <c r="I32" s="171"/>
      <c r="J32" s="172"/>
      <c r="K32" s="172"/>
      <c r="L32" s="172"/>
      <c r="M32" s="172"/>
      <c r="N32" s="173"/>
      <c r="O32" s="196" t="str">
        <f>IF(OR(ISNUMBER(O18),ISNUMBER(O22),ISNUMBER(O26)),SUM(O18,O22,O26),"")</f>
        <v/>
      </c>
      <c r="P32" s="197"/>
      <c r="Q32" s="197"/>
      <c r="R32" s="197"/>
      <c r="S32" s="197"/>
      <c r="T32" s="198"/>
      <c r="U32" s="242" t="str">
        <f>IF(OR(ISNUMBER(U18),ISNUMBER(U22),ISNUMBER(U26)),SUM(U18,U22,U26)-U30,"")</f>
        <v/>
      </c>
      <c r="V32" s="243"/>
      <c r="W32" s="243"/>
      <c r="X32" s="243"/>
      <c r="Y32" s="243"/>
      <c r="Z32" s="243"/>
      <c r="AA32" s="243"/>
      <c r="AB32" s="243"/>
      <c r="AC32" s="244"/>
      <c r="AD32" s="239"/>
      <c r="AE32" s="240"/>
      <c r="AF32" s="240"/>
      <c r="AG32" s="240"/>
      <c r="AH32" s="241"/>
      <c r="AI32" s="33"/>
      <c r="AJ32" s="1"/>
      <c r="AS32" s="111"/>
      <c r="BX32" s="22"/>
      <c r="BY32" s="22"/>
      <c r="BZ32" s="22"/>
      <c r="CA32" s="22"/>
    </row>
    <row r="33" spans="1:79" s="58" customFormat="1" ht="9.9499999999999993" customHeight="1">
      <c r="A33" s="60"/>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33"/>
      <c r="AJ33" s="1"/>
      <c r="AS33" s="111"/>
      <c r="BX33" s="22"/>
      <c r="BY33" s="22"/>
      <c r="BZ33" s="22"/>
      <c r="CA33" s="22"/>
    </row>
    <row r="34" spans="1:79" s="58" customFormat="1" ht="15" customHeight="1">
      <c r="A34" s="81" t="s">
        <v>68</v>
      </c>
      <c r="B34" s="81"/>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33"/>
      <c r="AJ34" s="1"/>
      <c r="AS34" s="111"/>
      <c r="BX34" s="22"/>
      <c r="BY34" s="22"/>
      <c r="BZ34" s="22"/>
      <c r="CA34" s="22"/>
    </row>
    <row r="35" spans="1:79" s="58" customFormat="1" ht="15" customHeight="1">
      <c r="A35" s="76"/>
      <c r="B35" s="69" t="s">
        <v>69</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33"/>
      <c r="AJ35" s="1"/>
      <c r="AS35" s="111"/>
      <c r="BX35" s="22"/>
      <c r="BY35" s="22"/>
      <c r="BZ35" s="22"/>
      <c r="CA35" s="22"/>
    </row>
    <row r="36" spans="1:79" s="58" customFormat="1" ht="13.5" customHeight="1">
      <c r="A36" s="77"/>
      <c r="B36" s="254" t="s">
        <v>2</v>
      </c>
      <c r="C36" s="255"/>
      <c r="D36" s="255"/>
      <c r="E36" s="255"/>
      <c r="F36" s="255"/>
      <c r="G36" s="255"/>
      <c r="H36" s="256"/>
      <c r="I36" s="245" t="s">
        <v>80</v>
      </c>
      <c r="J36" s="245"/>
      <c r="K36" s="245"/>
      <c r="L36" s="245"/>
      <c r="M36" s="245"/>
      <c r="N36" s="245"/>
      <c r="O36" s="245" t="s">
        <v>79</v>
      </c>
      <c r="P36" s="245"/>
      <c r="Q36" s="245"/>
      <c r="R36" s="245"/>
      <c r="S36" s="245"/>
      <c r="T36" s="245"/>
      <c r="U36" s="245" t="s">
        <v>81</v>
      </c>
      <c r="V36" s="245"/>
      <c r="W36" s="245"/>
      <c r="X36" s="245"/>
      <c r="Y36" s="245"/>
      <c r="Z36" s="245"/>
      <c r="AA36" s="245"/>
      <c r="AB36" s="245"/>
      <c r="AC36" s="245"/>
      <c r="AD36" s="246" t="s">
        <v>1</v>
      </c>
      <c r="AE36" s="247"/>
      <c r="AF36" s="247"/>
      <c r="AG36" s="247"/>
      <c r="AH36" s="248"/>
      <c r="AI36" s="235"/>
      <c r="AJ36" s="1"/>
      <c r="AS36" s="111"/>
      <c r="BX36" s="22"/>
      <c r="BY36" s="22"/>
      <c r="BZ36" s="22"/>
      <c r="CA36" s="22"/>
    </row>
    <row r="37" spans="1:79" s="58" customFormat="1" ht="13.5" customHeight="1">
      <c r="A37" s="77"/>
      <c r="B37" s="257"/>
      <c r="C37" s="258"/>
      <c r="D37" s="258"/>
      <c r="E37" s="258"/>
      <c r="F37" s="258"/>
      <c r="G37" s="258"/>
      <c r="H37" s="259"/>
      <c r="I37" s="245"/>
      <c r="J37" s="245"/>
      <c r="K37" s="245"/>
      <c r="L37" s="245"/>
      <c r="M37" s="245"/>
      <c r="N37" s="245"/>
      <c r="O37" s="245"/>
      <c r="P37" s="245"/>
      <c r="Q37" s="245"/>
      <c r="R37" s="245"/>
      <c r="S37" s="245"/>
      <c r="T37" s="245"/>
      <c r="U37" s="245"/>
      <c r="V37" s="245"/>
      <c r="W37" s="245"/>
      <c r="X37" s="245"/>
      <c r="Y37" s="245"/>
      <c r="Z37" s="245"/>
      <c r="AA37" s="245"/>
      <c r="AB37" s="245"/>
      <c r="AC37" s="245"/>
      <c r="AD37" s="246"/>
      <c r="AE37" s="247"/>
      <c r="AF37" s="247"/>
      <c r="AG37" s="247"/>
      <c r="AH37" s="248"/>
      <c r="AI37" s="235"/>
      <c r="AJ37" s="1"/>
      <c r="AS37" s="111"/>
      <c r="BX37" s="22"/>
      <c r="BY37" s="22"/>
      <c r="BZ37" s="22"/>
      <c r="CA37" s="22"/>
    </row>
    <row r="38" spans="1:79" s="58" customFormat="1" ht="13.5" customHeight="1">
      <c r="A38" s="77"/>
      <c r="B38" s="154" t="s">
        <v>87</v>
      </c>
      <c r="C38" s="155"/>
      <c r="D38" s="155"/>
      <c r="E38" s="155"/>
      <c r="F38" s="155"/>
      <c r="G38" s="155"/>
      <c r="H38" s="156"/>
      <c r="I38" s="168"/>
      <c r="J38" s="169"/>
      <c r="K38" s="169"/>
      <c r="L38" s="169"/>
      <c r="M38" s="169"/>
      <c r="N38" s="170"/>
      <c r="O38" s="232" t="str">
        <f>IF(OR(ISNUMBER(O40),ISNUMBER(O42),ISNUMBER(O44),ISNUMBER(O46),O40=$BX$1,O42=$BX$1,O44=$BX$1,O46=$BX$1),IF(SUM(IF(ISNUMBER(O40),O40,IF(O40=$BX$1,0,O41)),IF(ISNUMBER(O42),O42,IF(O42=$BX$1,0,O43)),IF(ISNUMBER(O44),O44,IF(O44=$BX$1,0,O45)),IF(ISNUMBER(O46),O46,IF(O46=$BX$1,0,O47)))=0,$BX$1,SUM(IF(ISNUMBER(O40),O40,IF(O40=$BX$1,0,O41)),IF(ISNUMBER(O42),O42,IF(O42=$BX$1,0,O43)),IF(ISNUMBER(O44),O44,IF(O44=$BX$1,0,O45)),IF(ISNUMBER(O46),O46,IF(O46=$BX$1,0,O47)))),"")</f>
        <v/>
      </c>
      <c r="P38" s="232"/>
      <c r="Q38" s="232"/>
      <c r="R38" s="232"/>
      <c r="S38" s="232"/>
      <c r="T38" s="232"/>
      <c r="U38" s="232" t="str">
        <f>IF(OR(ISNUMBER(U40),ISNUMBER(U42),ISNUMBER(U44),ISNUMBER(U46),U40=$BX$1,U42=$BX$1,U44=$BX$1,U46=$BX$1),IF(SUM(IF(ISNUMBER(U40),U40,IF(U40=$BX$1,0,U41)),IF(ISNUMBER(U42),U42,IF(U42=$BX$1,0,U43)),IF(ISNUMBER(U44),U44,IF(U44=$BX$1,0,U45)),IF(ISNUMBER(U46),U46,IF(U46=$BX$1,0,U47)))=0,$BX$1,SUM(IF(ISNUMBER(U40),U40,IF(U40=$BX$1,0,U41)),IF(ISNUMBER(U42),U42,IF(U42=$BX$1,0,U43)),IF(ISNUMBER(U44),U44,IF(U44=$BX$1,0,U45)),IF(ISNUMBER(U46),U46,IF(U46=$BX$1,0,U47)))),"")</f>
        <v/>
      </c>
      <c r="V38" s="232"/>
      <c r="W38" s="232"/>
      <c r="X38" s="232"/>
      <c r="Y38" s="232"/>
      <c r="Z38" s="232"/>
      <c r="AA38" s="232"/>
      <c r="AB38" s="232"/>
      <c r="AC38" s="232"/>
      <c r="AD38" s="175"/>
      <c r="AE38" s="176"/>
      <c r="AF38" s="176"/>
      <c r="AG38" s="176"/>
      <c r="AH38" s="177"/>
      <c r="AI38" s="33"/>
      <c r="AJ38" s="1"/>
      <c r="AS38" s="111"/>
      <c r="BX38" s="22"/>
      <c r="BY38" s="22"/>
      <c r="BZ38" s="22"/>
      <c r="CA38" s="22"/>
    </row>
    <row r="39" spans="1:79" s="58" customFormat="1" ht="13.5" customHeight="1">
      <c r="A39" s="77"/>
      <c r="B39" s="249"/>
      <c r="C39" s="250"/>
      <c r="D39" s="250"/>
      <c r="E39" s="250"/>
      <c r="F39" s="250"/>
      <c r="G39" s="250"/>
      <c r="H39" s="251"/>
      <c r="I39" s="171"/>
      <c r="J39" s="172"/>
      <c r="K39" s="172"/>
      <c r="L39" s="172"/>
      <c r="M39" s="172"/>
      <c r="N39" s="173"/>
      <c r="O39" s="233" t="str">
        <f>IF(OR(ISNUMBER(O41),ISNUMBER(O43),ISNUMBER(O45),ISNUMBER(O47)),SUM(O41,O43,O45,O47),"")</f>
        <v/>
      </c>
      <c r="P39" s="233"/>
      <c r="Q39" s="233"/>
      <c r="R39" s="233"/>
      <c r="S39" s="233"/>
      <c r="T39" s="233"/>
      <c r="U39" s="196" t="str">
        <f>IF(OR(ISNUMBER(U41),ISNUMBER(U43),ISNUMBER(U45),ISNUMBER(U47)),SUM(U41,U43,U45,U47),"")</f>
        <v/>
      </c>
      <c r="V39" s="197"/>
      <c r="W39" s="197"/>
      <c r="X39" s="197"/>
      <c r="Y39" s="197"/>
      <c r="Z39" s="197"/>
      <c r="AA39" s="197"/>
      <c r="AB39" s="197"/>
      <c r="AC39" s="198"/>
      <c r="AD39" s="178"/>
      <c r="AE39" s="179"/>
      <c r="AF39" s="179"/>
      <c r="AG39" s="179"/>
      <c r="AH39" s="180"/>
      <c r="AI39" s="33"/>
      <c r="AJ39" s="1"/>
      <c r="AS39" s="111"/>
      <c r="BX39" s="22"/>
      <c r="BY39" s="22"/>
      <c r="BZ39" s="22"/>
      <c r="CA39" s="22"/>
    </row>
    <row r="40" spans="1:79" s="58" customFormat="1" ht="13.5" customHeight="1">
      <c r="A40" s="69"/>
      <c r="B40" s="86"/>
      <c r="C40" s="154" t="s">
        <v>70</v>
      </c>
      <c r="D40" s="155"/>
      <c r="E40" s="155"/>
      <c r="F40" s="155"/>
      <c r="G40" s="155"/>
      <c r="H40" s="156"/>
      <c r="I40" s="193"/>
      <c r="J40" s="194"/>
      <c r="K40" s="194"/>
      <c r="L40" s="194"/>
      <c r="M40" s="194"/>
      <c r="N40" s="195"/>
      <c r="O40" s="174"/>
      <c r="P40" s="174"/>
      <c r="Q40" s="174"/>
      <c r="R40" s="174"/>
      <c r="S40" s="174"/>
      <c r="T40" s="174"/>
      <c r="U40" s="232" t="str">
        <f>IF(ISNUMBER(O40),I41*O40/10,IF(O40=$BX$1,$BX$1,""))</f>
        <v/>
      </c>
      <c r="V40" s="232"/>
      <c r="W40" s="232"/>
      <c r="X40" s="232"/>
      <c r="Y40" s="232"/>
      <c r="Z40" s="232"/>
      <c r="AA40" s="232"/>
      <c r="AB40" s="232"/>
      <c r="AC40" s="232"/>
      <c r="AD40" s="175"/>
      <c r="AE40" s="176"/>
      <c r="AF40" s="176"/>
      <c r="AG40" s="176"/>
      <c r="AH40" s="177"/>
      <c r="AI40" s="33"/>
      <c r="AJ40" s="1"/>
      <c r="AS40" s="111"/>
      <c r="BX40" s="22"/>
      <c r="BY40" s="22"/>
      <c r="BZ40" s="22"/>
      <c r="CA40" s="22"/>
    </row>
    <row r="41" spans="1:79" s="58" customFormat="1" ht="13.5" customHeight="1">
      <c r="A41" s="69"/>
      <c r="B41" s="86"/>
      <c r="C41" s="157"/>
      <c r="D41" s="158"/>
      <c r="E41" s="158"/>
      <c r="F41" s="158"/>
      <c r="G41" s="158"/>
      <c r="H41" s="159"/>
      <c r="I41" s="196">
        <v>1800</v>
      </c>
      <c r="J41" s="197"/>
      <c r="K41" s="197"/>
      <c r="L41" s="197"/>
      <c r="M41" s="197"/>
      <c r="N41" s="198"/>
      <c r="O41" s="234"/>
      <c r="P41" s="234"/>
      <c r="Q41" s="234"/>
      <c r="R41" s="234"/>
      <c r="S41" s="234"/>
      <c r="T41" s="234"/>
      <c r="U41" s="233" t="str">
        <f>IF(ISNUMBER(O41),I41*O41/10,"")</f>
        <v/>
      </c>
      <c r="V41" s="233"/>
      <c r="W41" s="233"/>
      <c r="X41" s="233"/>
      <c r="Y41" s="233"/>
      <c r="Z41" s="233"/>
      <c r="AA41" s="233"/>
      <c r="AB41" s="233"/>
      <c r="AC41" s="233"/>
      <c r="AD41" s="178"/>
      <c r="AE41" s="179"/>
      <c r="AF41" s="179"/>
      <c r="AG41" s="179"/>
      <c r="AH41" s="180"/>
      <c r="AI41" s="33"/>
      <c r="AJ41" s="1"/>
      <c r="AS41" s="111"/>
      <c r="BX41" s="22"/>
      <c r="BY41" s="22"/>
      <c r="BZ41" s="22"/>
      <c r="CA41" s="22"/>
    </row>
    <row r="42" spans="1:79" s="58" customFormat="1" ht="13.5" customHeight="1">
      <c r="A42" s="69"/>
      <c r="B42" s="86"/>
      <c r="C42" s="154" t="s">
        <v>88</v>
      </c>
      <c r="D42" s="155"/>
      <c r="E42" s="155"/>
      <c r="F42" s="155"/>
      <c r="G42" s="155"/>
      <c r="H42" s="156"/>
      <c r="I42" s="193"/>
      <c r="J42" s="194"/>
      <c r="K42" s="194"/>
      <c r="L42" s="194"/>
      <c r="M42" s="194"/>
      <c r="N42" s="195"/>
      <c r="O42" s="174"/>
      <c r="P42" s="174"/>
      <c r="Q42" s="174"/>
      <c r="R42" s="174"/>
      <c r="S42" s="174"/>
      <c r="T42" s="174"/>
      <c r="U42" s="232" t="str">
        <f>IF(ISNUMBER(O42),I43*O42/10,IF(O42=$BX$1,$BX$1,""))</f>
        <v/>
      </c>
      <c r="V42" s="232"/>
      <c r="W42" s="232"/>
      <c r="X42" s="232"/>
      <c r="Y42" s="232"/>
      <c r="Z42" s="232"/>
      <c r="AA42" s="232"/>
      <c r="AB42" s="232"/>
      <c r="AC42" s="232"/>
      <c r="AD42" s="175"/>
      <c r="AE42" s="176"/>
      <c r="AF42" s="176"/>
      <c r="AG42" s="176"/>
      <c r="AH42" s="177"/>
      <c r="AI42" s="33"/>
      <c r="AJ42" s="1"/>
      <c r="AS42" s="111"/>
      <c r="BX42" s="22"/>
      <c r="BY42" s="22"/>
      <c r="BZ42" s="22"/>
      <c r="CA42" s="22"/>
    </row>
    <row r="43" spans="1:79" s="58" customFormat="1" ht="13.5" customHeight="1">
      <c r="A43" s="69"/>
      <c r="B43" s="86"/>
      <c r="C43" s="157"/>
      <c r="D43" s="158"/>
      <c r="E43" s="158"/>
      <c r="F43" s="158"/>
      <c r="G43" s="158"/>
      <c r="H43" s="159"/>
      <c r="I43" s="196">
        <v>1500</v>
      </c>
      <c r="J43" s="197"/>
      <c r="K43" s="197"/>
      <c r="L43" s="197"/>
      <c r="M43" s="197"/>
      <c r="N43" s="198"/>
      <c r="O43" s="234"/>
      <c r="P43" s="234"/>
      <c r="Q43" s="234"/>
      <c r="R43" s="234"/>
      <c r="S43" s="234"/>
      <c r="T43" s="234"/>
      <c r="U43" s="233" t="str">
        <f>IF(ISNUMBER(O43),I43*O43/10,"")</f>
        <v/>
      </c>
      <c r="V43" s="233"/>
      <c r="W43" s="233"/>
      <c r="X43" s="233"/>
      <c r="Y43" s="233"/>
      <c r="Z43" s="233"/>
      <c r="AA43" s="233"/>
      <c r="AB43" s="233"/>
      <c r="AC43" s="233"/>
      <c r="AD43" s="178"/>
      <c r="AE43" s="179"/>
      <c r="AF43" s="179"/>
      <c r="AG43" s="179"/>
      <c r="AH43" s="180"/>
      <c r="AI43" s="33"/>
      <c r="AJ43" s="1"/>
      <c r="AS43" s="111"/>
      <c r="BX43" s="22"/>
      <c r="BY43" s="22"/>
      <c r="BZ43" s="22"/>
      <c r="CA43" s="22"/>
    </row>
    <row r="44" spans="1:79" s="58" customFormat="1" ht="13.5" customHeight="1">
      <c r="A44" s="69"/>
      <c r="B44" s="86"/>
      <c r="C44" s="261" t="s">
        <v>82</v>
      </c>
      <c r="D44" s="155"/>
      <c r="E44" s="155"/>
      <c r="F44" s="155"/>
      <c r="G44" s="155"/>
      <c r="H44" s="156"/>
      <c r="I44" s="193"/>
      <c r="J44" s="194"/>
      <c r="K44" s="194"/>
      <c r="L44" s="194"/>
      <c r="M44" s="194"/>
      <c r="N44" s="195"/>
      <c r="O44" s="174"/>
      <c r="P44" s="174"/>
      <c r="Q44" s="174"/>
      <c r="R44" s="174"/>
      <c r="S44" s="174"/>
      <c r="T44" s="174"/>
      <c r="U44" s="232" t="str">
        <f>IF(ISNUMBER(O44),I45*O44/10,IF(O44=$BX$1,$BX$1,""))</f>
        <v/>
      </c>
      <c r="V44" s="232"/>
      <c r="W44" s="232"/>
      <c r="X44" s="232"/>
      <c r="Y44" s="232"/>
      <c r="Z44" s="232"/>
      <c r="AA44" s="232"/>
      <c r="AB44" s="232"/>
      <c r="AC44" s="232"/>
      <c r="AD44" s="175"/>
      <c r="AE44" s="176"/>
      <c r="AF44" s="176"/>
      <c r="AG44" s="176"/>
      <c r="AH44" s="177"/>
      <c r="AI44" s="33"/>
      <c r="AJ44" s="1"/>
      <c r="AS44" s="111"/>
      <c r="BX44" s="22"/>
      <c r="BY44" s="22"/>
      <c r="BZ44" s="22"/>
      <c r="CA44" s="22"/>
    </row>
    <row r="45" spans="1:79" s="60" customFormat="1" ht="13.5" customHeight="1">
      <c r="A45" s="69"/>
      <c r="B45" s="86"/>
      <c r="C45" s="157"/>
      <c r="D45" s="158"/>
      <c r="E45" s="158"/>
      <c r="F45" s="158"/>
      <c r="G45" s="158"/>
      <c r="H45" s="159"/>
      <c r="I45" s="196">
        <v>1350</v>
      </c>
      <c r="J45" s="197"/>
      <c r="K45" s="197"/>
      <c r="L45" s="197"/>
      <c r="M45" s="197"/>
      <c r="N45" s="198"/>
      <c r="O45" s="234"/>
      <c r="P45" s="234"/>
      <c r="Q45" s="234"/>
      <c r="R45" s="234"/>
      <c r="S45" s="234"/>
      <c r="T45" s="234"/>
      <c r="U45" s="233" t="str">
        <f>IF(ISNUMBER(O45),I45*O45/10,"")</f>
        <v/>
      </c>
      <c r="V45" s="233"/>
      <c r="W45" s="233"/>
      <c r="X45" s="233"/>
      <c r="Y45" s="233"/>
      <c r="Z45" s="233"/>
      <c r="AA45" s="233"/>
      <c r="AB45" s="233"/>
      <c r="AC45" s="233"/>
      <c r="AD45" s="178"/>
      <c r="AE45" s="179"/>
      <c r="AF45" s="179"/>
      <c r="AG45" s="179"/>
      <c r="AH45" s="180"/>
      <c r="AI45" s="33"/>
      <c r="AJ45" s="68"/>
      <c r="AS45" s="111"/>
      <c r="BX45" s="22"/>
      <c r="BY45" s="22"/>
      <c r="BZ45" s="22"/>
      <c r="CA45" s="22"/>
    </row>
    <row r="46" spans="1:79" s="60" customFormat="1" ht="13.5" customHeight="1">
      <c r="A46" s="69"/>
      <c r="B46" s="86"/>
      <c r="C46" s="261" t="s">
        <v>89</v>
      </c>
      <c r="D46" s="155"/>
      <c r="E46" s="155"/>
      <c r="F46" s="155"/>
      <c r="G46" s="155"/>
      <c r="H46" s="156"/>
      <c r="I46" s="193"/>
      <c r="J46" s="194"/>
      <c r="K46" s="194"/>
      <c r="L46" s="194"/>
      <c r="M46" s="194"/>
      <c r="N46" s="195"/>
      <c r="O46" s="174"/>
      <c r="P46" s="174"/>
      <c r="Q46" s="174"/>
      <c r="R46" s="174"/>
      <c r="S46" s="174"/>
      <c r="T46" s="174"/>
      <c r="U46" s="232" t="str">
        <f>IF(ISNUMBER(O46),I47*O46/10,IF(O46=$BX$1,$BX$1,""))</f>
        <v/>
      </c>
      <c r="V46" s="232"/>
      <c r="W46" s="232"/>
      <c r="X46" s="232"/>
      <c r="Y46" s="232"/>
      <c r="Z46" s="232"/>
      <c r="AA46" s="232"/>
      <c r="AB46" s="232"/>
      <c r="AC46" s="232"/>
      <c r="AD46" s="175"/>
      <c r="AE46" s="176"/>
      <c r="AF46" s="176"/>
      <c r="AG46" s="176"/>
      <c r="AH46" s="177"/>
      <c r="AI46" s="33"/>
      <c r="AJ46" s="68"/>
      <c r="AS46" s="111"/>
      <c r="BX46" s="22"/>
      <c r="BY46" s="22"/>
      <c r="BZ46" s="22"/>
      <c r="CA46" s="22"/>
    </row>
    <row r="47" spans="1:79" s="60" customFormat="1" ht="13.5" customHeight="1">
      <c r="A47" s="69"/>
      <c r="B47" s="87"/>
      <c r="C47" s="157"/>
      <c r="D47" s="158"/>
      <c r="E47" s="158"/>
      <c r="F47" s="158"/>
      <c r="G47" s="158"/>
      <c r="H47" s="159"/>
      <c r="I47" s="196">
        <v>1110</v>
      </c>
      <c r="J47" s="197"/>
      <c r="K47" s="197"/>
      <c r="L47" s="197"/>
      <c r="M47" s="197"/>
      <c r="N47" s="198"/>
      <c r="O47" s="234"/>
      <c r="P47" s="234"/>
      <c r="Q47" s="234"/>
      <c r="R47" s="234"/>
      <c r="S47" s="234"/>
      <c r="T47" s="234"/>
      <c r="U47" s="233" t="str">
        <f>IF(ISNUMBER(O47),I47*O47/10,"")</f>
        <v/>
      </c>
      <c r="V47" s="233"/>
      <c r="W47" s="233"/>
      <c r="X47" s="233"/>
      <c r="Y47" s="233"/>
      <c r="Z47" s="233"/>
      <c r="AA47" s="233"/>
      <c r="AB47" s="233"/>
      <c r="AC47" s="233"/>
      <c r="AD47" s="178"/>
      <c r="AE47" s="179"/>
      <c r="AF47" s="179"/>
      <c r="AG47" s="179"/>
      <c r="AH47" s="180"/>
      <c r="AI47" s="33"/>
      <c r="AJ47" s="68"/>
      <c r="AS47" s="111"/>
      <c r="BX47" s="22"/>
      <c r="BY47" s="22"/>
      <c r="BZ47" s="22"/>
      <c r="CA47" s="22"/>
    </row>
    <row r="48" spans="1:79" s="60" customFormat="1" ht="13.5" customHeight="1">
      <c r="A48" s="77"/>
      <c r="B48" s="154" t="s">
        <v>86</v>
      </c>
      <c r="C48" s="155"/>
      <c r="D48" s="155"/>
      <c r="E48" s="155"/>
      <c r="F48" s="155"/>
      <c r="G48" s="155"/>
      <c r="H48" s="156"/>
      <c r="I48" s="168"/>
      <c r="J48" s="169"/>
      <c r="K48" s="169"/>
      <c r="L48" s="169"/>
      <c r="M48" s="169"/>
      <c r="N48" s="170"/>
      <c r="O48" s="232" t="str">
        <f>IF(OR(ISNUMBER(O50),ISNUMBER(O52),ISNUMBER(O54),ISNUMBER(O56),O50=$BX$1,O52=$BX$1,O54=$BX$1,O56=$BX$1),IF(SUM(IF(ISNUMBER(O50),O50,IF(O50=$BX$1,0,O51)),IF(ISNUMBER(O52),O52,IF(O52=$BX$1,0,O53)),IF(ISNUMBER(O54),O54,IF(O54=$BX$1,0,O55)),IF(ISNUMBER(O56),O56,IF(O56=$BX$1,0,O57)))=0,$BX$1,SUM(IF(ISNUMBER(O50),O50,IF(O50=$BX$1,0,O51)),IF(ISNUMBER(O52),O52,IF(O52=$BX$1,0,O53)),IF(ISNUMBER(O54),O54,IF(O54=$BX$1,0,O55)),IF(ISNUMBER(O56),O56,IF(O56=$BX$1,0,O57)))),"")</f>
        <v/>
      </c>
      <c r="P48" s="232"/>
      <c r="Q48" s="232"/>
      <c r="R48" s="232"/>
      <c r="S48" s="232"/>
      <c r="T48" s="232"/>
      <c r="U48" s="232" t="str">
        <f>IF(OR(ISNUMBER(U50),ISNUMBER(U52),ISNUMBER(U54),ISNUMBER(U56),U50=$BX$1,U52=$BX$1,U54=$BX$1,U56=$BX$1),IF(SUM(IF(ISNUMBER(U50),U50,IF(U50=$BX$1,0,U51)),IF(ISNUMBER(U52),U52,IF(U52=$BX$1,0,U53)),IF(ISNUMBER(U54),U54,IF(U54=$BX$1,0,U55)),IF(ISNUMBER(U56),U56,IF(U56=$BX$1,0,U57)))=0,$BX$1,SUM(IF(ISNUMBER(U50),U50,IF(U50=$BX$1,0,U51)),IF(ISNUMBER(U52),U52,IF(U52=$BX$1,0,U53)),IF(ISNUMBER(U54),U54,IF(U54=$BX$1,0,U55)),IF(ISNUMBER(U56),U56,IF(U56=$BX$1,0,U57)))),"")</f>
        <v/>
      </c>
      <c r="V48" s="232"/>
      <c r="W48" s="232"/>
      <c r="X48" s="232"/>
      <c r="Y48" s="232"/>
      <c r="Z48" s="232"/>
      <c r="AA48" s="232"/>
      <c r="AB48" s="232"/>
      <c r="AC48" s="232"/>
      <c r="AD48" s="175"/>
      <c r="AE48" s="176"/>
      <c r="AF48" s="176"/>
      <c r="AG48" s="176"/>
      <c r="AH48" s="177"/>
      <c r="AI48" s="33"/>
      <c r="AJ48" s="68"/>
      <c r="AS48" s="111"/>
      <c r="BX48" s="22"/>
      <c r="BY48" s="22"/>
      <c r="BZ48" s="22"/>
      <c r="CA48" s="22"/>
    </row>
    <row r="49" spans="1:79" s="60" customFormat="1" ht="13.5" customHeight="1">
      <c r="A49" s="77"/>
      <c r="B49" s="249"/>
      <c r="C49" s="250"/>
      <c r="D49" s="250"/>
      <c r="E49" s="250"/>
      <c r="F49" s="250"/>
      <c r="G49" s="250"/>
      <c r="H49" s="251"/>
      <c r="I49" s="171"/>
      <c r="J49" s="172"/>
      <c r="K49" s="172"/>
      <c r="L49" s="172"/>
      <c r="M49" s="172"/>
      <c r="N49" s="173"/>
      <c r="O49" s="233" t="str">
        <f>IF(OR(ISNUMBER(O51),ISNUMBER(O53),ISNUMBER(O55),ISNUMBER(O57)),SUM(O51,O53,O55,O57),"")</f>
        <v/>
      </c>
      <c r="P49" s="233"/>
      <c r="Q49" s="233"/>
      <c r="R49" s="233"/>
      <c r="S49" s="233"/>
      <c r="T49" s="233"/>
      <c r="U49" s="196" t="str">
        <f>IF(OR(ISNUMBER(U51),ISNUMBER(U53),ISNUMBER(U55),ISNUMBER(U57)),SUM(U51,U53,U55,U57),"")</f>
        <v/>
      </c>
      <c r="V49" s="197"/>
      <c r="W49" s="197"/>
      <c r="X49" s="197"/>
      <c r="Y49" s="197"/>
      <c r="Z49" s="197"/>
      <c r="AA49" s="197"/>
      <c r="AB49" s="197"/>
      <c r="AC49" s="198"/>
      <c r="AD49" s="178"/>
      <c r="AE49" s="179"/>
      <c r="AF49" s="179"/>
      <c r="AG49" s="179"/>
      <c r="AH49" s="180"/>
      <c r="AI49" s="33"/>
      <c r="AJ49" s="68"/>
      <c r="AS49" s="111"/>
      <c r="BX49" s="22"/>
      <c r="BY49" s="22"/>
      <c r="BZ49" s="22"/>
      <c r="CA49" s="22"/>
    </row>
    <row r="50" spans="1:79" s="60" customFormat="1" ht="13.5" customHeight="1">
      <c r="A50" s="69"/>
      <c r="B50" s="86"/>
      <c r="C50" s="154" t="s">
        <v>70</v>
      </c>
      <c r="D50" s="155"/>
      <c r="E50" s="155"/>
      <c r="F50" s="155"/>
      <c r="G50" s="155"/>
      <c r="H50" s="156"/>
      <c r="I50" s="193"/>
      <c r="J50" s="194"/>
      <c r="K50" s="194"/>
      <c r="L50" s="194"/>
      <c r="M50" s="194"/>
      <c r="N50" s="195"/>
      <c r="O50" s="174"/>
      <c r="P50" s="174"/>
      <c r="Q50" s="174"/>
      <c r="R50" s="174"/>
      <c r="S50" s="174"/>
      <c r="T50" s="174"/>
      <c r="U50" s="232" t="str">
        <f>IF(ISNUMBER(O50),I51*O50/10,IF(O50=$BX$1,$BX$1,""))</f>
        <v/>
      </c>
      <c r="V50" s="232"/>
      <c r="W50" s="232"/>
      <c r="X50" s="232"/>
      <c r="Y50" s="232"/>
      <c r="Z50" s="232"/>
      <c r="AA50" s="232"/>
      <c r="AB50" s="232"/>
      <c r="AC50" s="232"/>
      <c r="AD50" s="175"/>
      <c r="AE50" s="176"/>
      <c r="AF50" s="176"/>
      <c r="AG50" s="176"/>
      <c r="AH50" s="177"/>
      <c r="AI50" s="33"/>
      <c r="AJ50" s="68"/>
      <c r="AS50" s="111"/>
      <c r="BX50" s="22"/>
      <c r="BY50" s="22"/>
      <c r="BZ50" s="22"/>
      <c r="CA50" s="22"/>
    </row>
    <row r="51" spans="1:79" s="60" customFormat="1" ht="13.5" customHeight="1">
      <c r="A51" s="69"/>
      <c r="B51" s="86"/>
      <c r="C51" s="157"/>
      <c r="D51" s="158"/>
      <c r="E51" s="158"/>
      <c r="F51" s="158"/>
      <c r="G51" s="158"/>
      <c r="H51" s="159"/>
      <c r="I51" s="196">
        <v>1080</v>
      </c>
      <c r="J51" s="197"/>
      <c r="K51" s="197"/>
      <c r="L51" s="197"/>
      <c r="M51" s="197"/>
      <c r="N51" s="198"/>
      <c r="O51" s="234"/>
      <c r="P51" s="234"/>
      <c r="Q51" s="234"/>
      <c r="R51" s="234"/>
      <c r="S51" s="234"/>
      <c r="T51" s="234"/>
      <c r="U51" s="233" t="str">
        <f>IF(ISNUMBER(O51),I51*O51/10,"")</f>
        <v/>
      </c>
      <c r="V51" s="233"/>
      <c r="W51" s="233"/>
      <c r="X51" s="233"/>
      <c r="Y51" s="233"/>
      <c r="Z51" s="233"/>
      <c r="AA51" s="233"/>
      <c r="AB51" s="233"/>
      <c r="AC51" s="233"/>
      <c r="AD51" s="178"/>
      <c r="AE51" s="179"/>
      <c r="AF51" s="179"/>
      <c r="AG51" s="179"/>
      <c r="AH51" s="180"/>
      <c r="AI51" s="33"/>
      <c r="AJ51" s="68"/>
      <c r="AS51" s="111"/>
      <c r="BX51" s="22"/>
      <c r="BY51" s="22"/>
      <c r="BZ51" s="22"/>
      <c r="CA51" s="22"/>
    </row>
    <row r="52" spans="1:79" s="60" customFormat="1" ht="13.5" customHeight="1">
      <c r="A52" s="69"/>
      <c r="B52" s="86"/>
      <c r="C52" s="154" t="s">
        <v>88</v>
      </c>
      <c r="D52" s="155"/>
      <c r="E52" s="155"/>
      <c r="F52" s="155"/>
      <c r="G52" s="155"/>
      <c r="H52" s="156"/>
      <c r="I52" s="193"/>
      <c r="J52" s="194"/>
      <c r="K52" s="194"/>
      <c r="L52" s="194"/>
      <c r="M52" s="194"/>
      <c r="N52" s="195"/>
      <c r="O52" s="174"/>
      <c r="P52" s="174"/>
      <c r="Q52" s="174"/>
      <c r="R52" s="174"/>
      <c r="S52" s="174"/>
      <c r="T52" s="174"/>
      <c r="U52" s="232" t="str">
        <f>IF(ISNUMBER(O52),I53*O52/10,IF(O52=$BX$1,$BX$1,""))</f>
        <v/>
      </c>
      <c r="V52" s="232"/>
      <c r="W52" s="232"/>
      <c r="X52" s="232"/>
      <c r="Y52" s="232"/>
      <c r="Z52" s="232"/>
      <c r="AA52" s="232"/>
      <c r="AB52" s="232"/>
      <c r="AC52" s="232"/>
      <c r="AD52" s="175"/>
      <c r="AE52" s="176"/>
      <c r="AF52" s="176"/>
      <c r="AG52" s="176"/>
      <c r="AH52" s="177"/>
      <c r="AI52" s="33"/>
      <c r="AJ52" s="68"/>
      <c r="AS52" s="111"/>
      <c r="BX52" s="22"/>
      <c r="BY52" s="22"/>
      <c r="BZ52" s="22"/>
      <c r="CA52" s="22"/>
    </row>
    <row r="53" spans="1:79" s="60" customFormat="1" ht="13.5" customHeight="1">
      <c r="A53" s="69"/>
      <c r="B53" s="86"/>
      <c r="C53" s="157"/>
      <c r="D53" s="158"/>
      <c r="E53" s="158"/>
      <c r="F53" s="158"/>
      <c r="G53" s="158"/>
      <c r="H53" s="159"/>
      <c r="I53" s="196">
        <v>900</v>
      </c>
      <c r="J53" s="197"/>
      <c r="K53" s="197"/>
      <c r="L53" s="197"/>
      <c r="M53" s="197"/>
      <c r="N53" s="198"/>
      <c r="O53" s="234"/>
      <c r="P53" s="234"/>
      <c r="Q53" s="234"/>
      <c r="R53" s="234"/>
      <c r="S53" s="234"/>
      <c r="T53" s="234"/>
      <c r="U53" s="233" t="str">
        <f>IF(ISNUMBER(O53),I53*O53/10,"")</f>
        <v/>
      </c>
      <c r="V53" s="233"/>
      <c r="W53" s="233"/>
      <c r="X53" s="233"/>
      <c r="Y53" s="233"/>
      <c r="Z53" s="233"/>
      <c r="AA53" s="233"/>
      <c r="AB53" s="233"/>
      <c r="AC53" s="233"/>
      <c r="AD53" s="178"/>
      <c r="AE53" s="179"/>
      <c r="AF53" s="179"/>
      <c r="AG53" s="179"/>
      <c r="AH53" s="180"/>
      <c r="AI53" s="33"/>
      <c r="AJ53" s="68"/>
      <c r="AS53" s="111"/>
      <c r="BX53" s="22"/>
      <c r="BY53" s="22"/>
      <c r="BZ53" s="22"/>
      <c r="CA53" s="22"/>
    </row>
    <row r="54" spans="1:79" s="60" customFormat="1" ht="13.5" customHeight="1">
      <c r="A54" s="69"/>
      <c r="B54" s="86"/>
      <c r="C54" s="261" t="s">
        <v>82</v>
      </c>
      <c r="D54" s="155"/>
      <c r="E54" s="155"/>
      <c r="F54" s="155"/>
      <c r="G54" s="155"/>
      <c r="H54" s="156"/>
      <c r="I54" s="193"/>
      <c r="J54" s="194"/>
      <c r="K54" s="194"/>
      <c r="L54" s="194"/>
      <c r="M54" s="194"/>
      <c r="N54" s="195"/>
      <c r="O54" s="174"/>
      <c r="P54" s="174"/>
      <c r="Q54" s="174"/>
      <c r="R54" s="174"/>
      <c r="S54" s="174"/>
      <c r="T54" s="174"/>
      <c r="U54" s="232" t="str">
        <f>IF(ISNUMBER(O54),I55*O54/10,IF(O54=$BX$1,$BX$1,""))</f>
        <v/>
      </c>
      <c r="V54" s="232"/>
      <c r="W54" s="232"/>
      <c r="X54" s="232"/>
      <c r="Y54" s="232"/>
      <c r="Z54" s="232"/>
      <c r="AA54" s="232"/>
      <c r="AB54" s="232"/>
      <c r="AC54" s="232"/>
      <c r="AD54" s="175"/>
      <c r="AE54" s="176"/>
      <c r="AF54" s="176"/>
      <c r="AG54" s="176"/>
      <c r="AH54" s="177"/>
      <c r="AI54" s="33"/>
      <c r="AJ54" s="68"/>
      <c r="AS54" s="111"/>
      <c r="BX54" s="22"/>
      <c r="BY54" s="22"/>
      <c r="BZ54" s="22"/>
      <c r="CA54" s="22"/>
    </row>
    <row r="55" spans="1:79" s="60" customFormat="1" ht="13.5" customHeight="1">
      <c r="A55" s="69"/>
      <c r="B55" s="86"/>
      <c r="C55" s="157"/>
      <c r="D55" s="158"/>
      <c r="E55" s="158"/>
      <c r="F55" s="158"/>
      <c r="G55" s="158"/>
      <c r="H55" s="159"/>
      <c r="I55" s="196">
        <v>810</v>
      </c>
      <c r="J55" s="197"/>
      <c r="K55" s="197"/>
      <c r="L55" s="197"/>
      <c r="M55" s="197"/>
      <c r="N55" s="198"/>
      <c r="O55" s="234"/>
      <c r="P55" s="234"/>
      <c r="Q55" s="234"/>
      <c r="R55" s="234"/>
      <c r="S55" s="234"/>
      <c r="T55" s="234"/>
      <c r="U55" s="233" t="str">
        <f>IF(ISNUMBER(O55),I55*O55/10,"")</f>
        <v/>
      </c>
      <c r="V55" s="233"/>
      <c r="W55" s="233"/>
      <c r="X55" s="233"/>
      <c r="Y55" s="233"/>
      <c r="Z55" s="233"/>
      <c r="AA55" s="233"/>
      <c r="AB55" s="233"/>
      <c r="AC55" s="233"/>
      <c r="AD55" s="178"/>
      <c r="AE55" s="179"/>
      <c r="AF55" s="179"/>
      <c r="AG55" s="179"/>
      <c r="AH55" s="180"/>
      <c r="AI55" s="33"/>
      <c r="AJ55" s="68"/>
      <c r="AS55" s="111"/>
      <c r="BX55" s="22"/>
      <c r="BY55" s="22"/>
      <c r="BZ55" s="22"/>
      <c r="CA55" s="22"/>
    </row>
    <row r="56" spans="1:79" s="60" customFormat="1" ht="13.5" customHeight="1">
      <c r="A56" s="69"/>
      <c r="B56" s="86"/>
      <c r="C56" s="261" t="s">
        <v>89</v>
      </c>
      <c r="D56" s="155"/>
      <c r="E56" s="155"/>
      <c r="F56" s="155"/>
      <c r="G56" s="155"/>
      <c r="H56" s="156"/>
      <c r="I56" s="193"/>
      <c r="J56" s="194"/>
      <c r="K56" s="194"/>
      <c r="L56" s="194"/>
      <c r="M56" s="194"/>
      <c r="N56" s="195"/>
      <c r="O56" s="174"/>
      <c r="P56" s="174"/>
      <c r="Q56" s="174"/>
      <c r="R56" s="174"/>
      <c r="S56" s="174"/>
      <c r="T56" s="174"/>
      <c r="U56" s="232" t="str">
        <f>IF(ISNUMBER(O56),I57*O56/10,IF(O56=$BX$1,$BX$1,""))</f>
        <v/>
      </c>
      <c r="V56" s="232"/>
      <c r="W56" s="232"/>
      <c r="X56" s="232"/>
      <c r="Y56" s="232"/>
      <c r="Z56" s="232"/>
      <c r="AA56" s="232"/>
      <c r="AB56" s="232"/>
      <c r="AC56" s="232"/>
      <c r="AD56" s="175"/>
      <c r="AE56" s="176"/>
      <c r="AF56" s="176"/>
      <c r="AG56" s="176"/>
      <c r="AH56" s="177"/>
      <c r="AI56" s="33"/>
      <c r="AJ56" s="68"/>
      <c r="AS56" s="111"/>
      <c r="BX56" s="22"/>
      <c r="BY56" s="22"/>
      <c r="BZ56" s="22"/>
      <c r="CA56" s="22"/>
    </row>
    <row r="57" spans="1:79" s="60" customFormat="1" ht="13.5" customHeight="1">
      <c r="A57" s="69"/>
      <c r="B57" s="87"/>
      <c r="C57" s="157"/>
      <c r="D57" s="158"/>
      <c r="E57" s="158"/>
      <c r="F57" s="158"/>
      <c r="G57" s="158"/>
      <c r="H57" s="159"/>
      <c r="I57" s="196">
        <v>660</v>
      </c>
      <c r="J57" s="197"/>
      <c r="K57" s="197"/>
      <c r="L57" s="197"/>
      <c r="M57" s="197"/>
      <c r="N57" s="198"/>
      <c r="O57" s="234"/>
      <c r="P57" s="234"/>
      <c r="Q57" s="234"/>
      <c r="R57" s="234"/>
      <c r="S57" s="234"/>
      <c r="T57" s="234"/>
      <c r="U57" s="233" t="str">
        <f>IF(ISNUMBER(O57),I57*O57/10,"")</f>
        <v/>
      </c>
      <c r="V57" s="233"/>
      <c r="W57" s="233"/>
      <c r="X57" s="233"/>
      <c r="Y57" s="233"/>
      <c r="Z57" s="233"/>
      <c r="AA57" s="233"/>
      <c r="AB57" s="233"/>
      <c r="AC57" s="233"/>
      <c r="AD57" s="178"/>
      <c r="AE57" s="179"/>
      <c r="AF57" s="179"/>
      <c r="AG57" s="179"/>
      <c r="AH57" s="180"/>
      <c r="AI57" s="33"/>
      <c r="AJ57" s="68"/>
      <c r="AS57" s="111"/>
      <c r="BX57" s="22"/>
      <c r="BY57" s="22"/>
      <c r="BZ57" s="22"/>
      <c r="CA57" s="22"/>
    </row>
    <row r="58" spans="1:79" s="60" customFormat="1" ht="13.5" customHeight="1">
      <c r="A58" s="77"/>
      <c r="B58" s="154" t="s">
        <v>85</v>
      </c>
      <c r="C58" s="155"/>
      <c r="D58" s="155"/>
      <c r="E58" s="155"/>
      <c r="F58" s="155"/>
      <c r="G58" s="155"/>
      <c r="H58" s="156"/>
      <c r="I58" s="168"/>
      <c r="J58" s="169"/>
      <c r="K58" s="169"/>
      <c r="L58" s="169"/>
      <c r="M58" s="169"/>
      <c r="N58" s="170"/>
      <c r="O58" s="232" t="str">
        <f>IF(OR(ISNUMBER(O60),ISNUMBER(O62),ISNUMBER(O64),ISNUMBER(O66),O60=$BX$1,O62=$BX$1,O64=$BX$1,O66=$BX$1),IF(SUM(IF(ISNUMBER(O60),O60,IF(O60=$BX$1,0,O61)),IF(ISNUMBER(O62),O62,IF(O62=$BX$1,0,O63)),IF(ISNUMBER(O64),O64,IF(O64=$BX$1,0,O65)),IF(ISNUMBER(O66),O66,IF(O66=$BX$1,0,O67)))=0,$BX$1,SUM(IF(ISNUMBER(O60),O60,IF(O60=$BX$1,0,O61)),IF(ISNUMBER(O62),O62,IF(O62=$BX$1,0,O63)),IF(ISNUMBER(O64),O64,IF(O64=$BX$1,0,O65)),IF(ISNUMBER(O66),O66,IF(O66=$BX$1,0,O67)))),"")</f>
        <v/>
      </c>
      <c r="P58" s="232"/>
      <c r="Q58" s="232"/>
      <c r="R58" s="232"/>
      <c r="S58" s="232"/>
      <c r="T58" s="232"/>
      <c r="U58" s="232" t="str">
        <f>IF(OR(ISNUMBER(U60),ISNUMBER(U62),ISNUMBER(U64),ISNUMBER(U66),U60=$BX$1,U62=$BX$1,U64=$BX$1,U66=$BX$1),IF(SUM(IF(ISNUMBER(U60),U60,IF(U60=$BX$1,0,U61)),IF(ISNUMBER(U62),U62,IF(U62=$BX$1,0,U63)),IF(ISNUMBER(U64),U64,IF(U64=$BX$1,0,U65)),IF(ISNUMBER(U66),U66,IF(U66=$BX$1,0,U67)))=0,$BX$1,SUM(IF(ISNUMBER(U60),U60,IF(U60=$BX$1,0,U61)),IF(ISNUMBER(U62),U62,IF(U62=$BX$1,0,U63)),IF(ISNUMBER(U64),U64,IF(U64=$BX$1,0,U65)),IF(ISNUMBER(U66),U66,IF(U66=$BX$1,0,U67)))),"")</f>
        <v/>
      </c>
      <c r="V58" s="232"/>
      <c r="W58" s="232"/>
      <c r="X58" s="232"/>
      <c r="Y58" s="232"/>
      <c r="Z58" s="232"/>
      <c r="AA58" s="232"/>
      <c r="AB58" s="232"/>
      <c r="AC58" s="232"/>
      <c r="AD58" s="175"/>
      <c r="AE58" s="176"/>
      <c r="AF58" s="176"/>
      <c r="AG58" s="176"/>
      <c r="AH58" s="177"/>
      <c r="AI58" s="33"/>
      <c r="AJ58" s="68"/>
      <c r="AS58" s="111"/>
      <c r="BX58" s="22"/>
      <c r="BY58" s="22"/>
      <c r="BZ58" s="22"/>
      <c r="CA58" s="22"/>
    </row>
    <row r="59" spans="1:79" s="60" customFormat="1" ht="13.5" customHeight="1">
      <c r="A59" s="77"/>
      <c r="B59" s="249"/>
      <c r="C59" s="250"/>
      <c r="D59" s="250"/>
      <c r="E59" s="250"/>
      <c r="F59" s="250"/>
      <c r="G59" s="250"/>
      <c r="H59" s="251"/>
      <c r="I59" s="171"/>
      <c r="J59" s="172"/>
      <c r="K59" s="172"/>
      <c r="L59" s="172"/>
      <c r="M59" s="172"/>
      <c r="N59" s="173"/>
      <c r="O59" s="233" t="str">
        <f>IF(OR(ISNUMBER(O61),ISNUMBER(O63),ISNUMBER(O65),ISNUMBER(O67)),SUM(O61,O63,O65,O67),"")</f>
        <v/>
      </c>
      <c r="P59" s="233"/>
      <c r="Q59" s="233"/>
      <c r="R59" s="233"/>
      <c r="S59" s="233"/>
      <c r="T59" s="233"/>
      <c r="U59" s="196" t="str">
        <f>IF(OR(ISNUMBER(U61),ISNUMBER(U63),ISNUMBER(U65),ISNUMBER(U67)),SUM(U61,U63,U65,U67),"")</f>
        <v/>
      </c>
      <c r="V59" s="197"/>
      <c r="W59" s="197"/>
      <c r="X59" s="197"/>
      <c r="Y59" s="197"/>
      <c r="Z59" s="197"/>
      <c r="AA59" s="197"/>
      <c r="AB59" s="197"/>
      <c r="AC59" s="198"/>
      <c r="AD59" s="178"/>
      <c r="AE59" s="179"/>
      <c r="AF59" s="179"/>
      <c r="AG59" s="179"/>
      <c r="AH59" s="180"/>
      <c r="AI59" s="33"/>
      <c r="AJ59" s="68"/>
      <c r="AS59" s="111"/>
      <c r="BX59" s="22"/>
      <c r="BY59" s="22"/>
      <c r="BZ59" s="22"/>
      <c r="CA59" s="22"/>
    </row>
    <row r="60" spans="1:79" s="60" customFormat="1" ht="13.5" customHeight="1">
      <c r="A60" s="69"/>
      <c r="B60" s="86"/>
      <c r="C60" s="154" t="s">
        <v>70</v>
      </c>
      <c r="D60" s="155"/>
      <c r="E60" s="155"/>
      <c r="F60" s="155"/>
      <c r="G60" s="155"/>
      <c r="H60" s="156"/>
      <c r="I60" s="193"/>
      <c r="J60" s="194"/>
      <c r="K60" s="194"/>
      <c r="L60" s="194"/>
      <c r="M60" s="194"/>
      <c r="N60" s="195"/>
      <c r="O60" s="174"/>
      <c r="P60" s="174"/>
      <c r="Q60" s="174"/>
      <c r="R60" s="174"/>
      <c r="S60" s="174"/>
      <c r="T60" s="174"/>
      <c r="U60" s="232" t="str">
        <f>IF(ISNUMBER(O60),I61*O60/10,IF(O60=$BX$1,$BX$1,""))</f>
        <v/>
      </c>
      <c r="V60" s="232"/>
      <c r="W60" s="232"/>
      <c r="X60" s="232"/>
      <c r="Y60" s="232"/>
      <c r="Z60" s="232"/>
      <c r="AA60" s="232"/>
      <c r="AB60" s="232"/>
      <c r="AC60" s="232"/>
      <c r="AD60" s="175"/>
      <c r="AE60" s="176"/>
      <c r="AF60" s="176"/>
      <c r="AG60" s="176"/>
      <c r="AH60" s="177"/>
      <c r="AI60" s="33"/>
      <c r="AJ60" s="68"/>
      <c r="AS60" s="111"/>
      <c r="BX60" s="22"/>
      <c r="BY60" s="22"/>
      <c r="BZ60" s="22"/>
      <c r="CA60" s="22"/>
    </row>
    <row r="61" spans="1:79" s="60" customFormat="1" ht="13.5" customHeight="1">
      <c r="A61" s="69"/>
      <c r="B61" s="86"/>
      <c r="C61" s="157"/>
      <c r="D61" s="158"/>
      <c r="E61" s="158"/>
      <c r="F61" s="158"/>
      <c r="G61" s="158"/>
      <c r="H61" s="159"/>
      <c r="I61" s="196">
        <v>180</v>
      </c>
      <c r="J61" s="197"/>
      <c r="K61" s="197"/>
      <c r="L61" s="197"/>
      <c r="M61" s="197"/>
      <c r="N61" s="198"/>
      <c r="O61" s="234"/>
      <c r="P61" s="234"/>
      <c r="Q61" s="234"/>
      <c r="R61" s="234"/>
      <c r="S61" s="234"/>
      <c r="T61" s="234"/>
      <c r="U61" s="233" t="str">
        <f>IF(ISNUMBER(O61),I61*O61/10,"")</f>
        <v/>
      </c>
      <c r="V61" s="233"/>
      <c r="W61" s="233"/>
      <c r="X61" s="233"/>
      <c r="Y61" s="233"/>
      <c r="Z61" s="233"/>
      <c r="AA61" s="233"/>
      <c r="AB61" s="233"/>
      <c r="AC61" s="233"/>
      <c r="AD61" s="178"/>
      <c r="AE61" s="179"/>
      <c r="AF61" s="179"/>
      <c r="AG61" s="179"/>
      <c r="AH61" s="180"/>
      <c r="AI61" s="33"/>
      <c r="AJ61" s="68"/>
      <c r="AS61" s="111"/>
      <c r="BX61" s="22"/>
      <c r="BY61" s="22"/>
      <c r="BZ61" s="22"/>
      <c r="CA61" s="22"/>
    </row>
    <row r="62" spans="1:79" s="60" customFormat="1" ht="13.5" customHeight="1">
      <c r="A62" s="69"/>
      <c r="B62" s="86"/>
      <c r="C62" s="154" t="s">
        <v>88</v>
      </c>
      <c r="D62" s="155"/>
      <c r="E62" s="155"/>
      <c r="F62" s="155"/>
      <c r="G62" s="155"/>
      <c r="H62" s="156"/>
      <c r="I62" s="193"/>
      <c r="J62" s="194"/>
      <c r="K62" s="194"/>
      <c r="L62" s="194"/>
      <c r="M62" s="194"/>
      <c r="N62" s="195"/>
      <c r="O62" s="174"/>
      <c r="P62" s="174"/>
      <c r="Q62" s="174"/>
      <c r="R62" s="174"/>
      <c r="S62" s="174"/>
      <c r="T62" s="174"/>
      <c r="U62" s="232" t="str">
        <f>IF(ISNUMBER(O62),I63*O62/10,IF(O62=$BX$1,$BX$1,""))</f>
        <v/>
      </c>
      <c r="V62" s="232"/>
      <c r="W62" s="232"/>
      <c r="X62" s="232"/>
      <c r="Y62" s="232"/>
      <c r="Z62" s="232"/>
      <c r="AA62" s="232"/>
      <c r="AB62" s="232"/>
      <c r="AC62" s="232"/>
      <c r="AD62" s="175"/>
      <c r="AE62" s="176"/>
      <c r="AF62" s="176"/>
      <c r="AG62" s="176"/>
      <c r="AH62" s="177"/>
      <c r="AI62" s="33"/>
      <c r="AJ62" s="68"/>
      <c r="AS62" s="111"/>
      <c r="BX62" s="22"/>
      <c r="BY62" s="22"/>
      <c r="BZ62" s="22"/>
      <c r="CA62" s="22"/>
    </row>
    <row r="63" spans="1:79" s="60" customFormat="1" ht="13.5" customHeight="1">
      <c r="A63" s="69"/>
      <c r="B63" s="86"/>
      <c r="C63" s="157"/>
      <c r="D63" s="158"/>
      <c r="E63" s="158"/>
      <c r="F63" s="158"/>
      <c r="G63" s="158"/>
      <c r="H63" s="159"/>
      <c r="I63" s="196">
        <v>150</v>
      </c>
      <c r="J63" s="197"/>
      <c r="K63" s="197"/>
      <c r="L63" s="197"/>
      <c r="M63" s="197"/>
      <c r="N63" s="198"/>
      <c r="O63" s="234"/>
      <c r="P63" s="234"/>
      <c r="Q63" s="234"/>
      <c r="R63" s="234"/>
      <c r="S63" s="234"/>
      <c r="T63" s="234"/>
      <c r="U63" s="233" t="str">
        <f>IF(ISNUMBER(O63),I63*O63/10,"")</f>
        <v/>
      </c>
      <c r="V63" s="233"/>
      <c r="W63" s="233"/>
      <c r="X63" s="233"/>
      <c r="Y63" s="233"/>
      <c r="Z63" s="233"/>
      <c r="AA63" s="233"/>
      <c r="AB63" s="233"/>
      <c r="AC63" s="233"/>
      <c r="AD63" s="178"/>
      <c r="AE63" s="179"/>
      <c r="AF63" s="179"/>
      <c r="AG63" s="179"/>
      <c r="AH63" s="180"/>
      <c r="AI63" s="33"/>
      <c r="AJ63" s="68"/>
      <c r="AS63" s="111"/>
      <c r="BX63" s="22"/>
      <c r="BY63" s="22"/>
      <c r="BZ63" s="22"/>
      <c r="CA63" s="22"/>
    </row>
    <row r="64" spans="1:79" s="60" customFormat="1" ht="13.5" customHeight="1">
      <c r="A64" s="69"/>
      <c r="B64" s="86"/>
      <c r="C64" s="261" t="s">
        <v>82</v>
      </c>
      <c r="D64" s="155"/>
      <c r="E64" s="155"/>
      <c r="F64" s="155"/>
      <c r="G64" s="155"/>
      <c r="H64" s="156"/>
      <c r="I64" s="193"/>
      <c r="J64" s="194"/>
      <c r="K64" s="194"/>
      <c r="L64" s="194"/>
      <c r="M64" s="194"/>
      <c r="N64" s="195"/>
      <c r="O64" s="174"/>
      <c r="P64" s="174"/>
      <c r="Q64" s="174"/>
      <c r="R64" s="174"/>
      <c r="S64" s="174"/>
      <c r="T64" s="174"/>
      <c r="U64" s="232" t="str">
        <f>IF(ISNUMBER(O64),I65*O64/10,IF(O64=$BX$1,$BX$1,""))</f>
        <v/>
      </c>
      <c r="V64" s="232"/>
      <c r="W64" s="232"/>
      <c r="X64" s="232"/>
      <c r="Y64" s="232"/>
      <c r="Z64" s="232"/>
      <c r="AA64" s="232"/>
      <c r="AB64" s="232"/>
      <c r="AC64" s="232"/>
      <c r="AD64" s="175"/>
      <c r="AE64" s="176"/>
      <c r="AF64" s="176"/>
      <c r="AG64" s="176"/>
      <c r="AH64" s="177"/>
      <c r="AI64" s="33"/>
      <c r="AJ64" s="68"/>
      <c r="AS64" s="111"/>
      <c r="BX64" s="22"/>
      <c r="BY64" s="22"/>
      <c r="BZ64" s="22"/>
      <c r="CA64" s="22"/>
    </row>
    <row r="65" spans="1:79" s="60" customFormat="1" ht="13.5" customHeight="1">
      <c r="A65" s="69"/>
      <c r="B65" s="86"/>
      <c r="C65" s="157"/>
      <c r="D65" s="158"/>
      <c r="E65" s="158"/>
      <c r="F65" s="158"/>
      <c r="G65" s="158"/>
      <c r="H65" s="159"/>
      <c r="I65" s="196">
        <v>120</v>
      </c>
      <c r="J65" s="197"/>
      <c r="K65" s="197"/>
      <c r="L65" s="197"/>
      <c r="M65" s="197"/>
      <c r="N65" s="198"/>
      <c r="O65" s="234"/>
      <c r="P65" s="234"/>
      <c r="Q65" s="234"/>
      <c r="R65" s="234"/>
      <c r="S65" s="234"/>
      <c r="T65" s="234"/>
      <c r="U65" s="233" t="str">
        <f>IF(ISNUMBER(O65),I65*O65/10,"")</f>
        <v/>
      </c>
      <c r="V65" s="233"/>
      <c r="W65" s="233"/>
      <c r="X65" s="233"/>
      <c r="Y65" s="233"/>
      <c r="Z65" s="233"/>
      <c r="AA65" s="233"/>
      <c r="AB65" s="233"/>
      <c r="AC65" s="233"/>
      <c r="AD65" s="178"/>
      <c r="AE65" s="179"/>
      <c r="AF65" s="179"/>
      <c r="AG65" s="179"/>
      <c r="AH65" s="180"/>
      <c r="AI65" s="33"/>
      <c r="AJ65" s="68"/>
      <c r="AS65" s="111"/>
      <c r="BX65" s="22"/>
      <c r="BY65" s="22"/>
      <c r="BZ65" s="22"/>
      <c r="CA65" s="22"/>
    </row>
    <row r="66" spans="1:79" s="60" customFormat="1" ht="13.5" customHeight="1">
      <c r="A66" s="69"/>
      <c r="B66" s="86"/>
      <c r="C66" s="261" t="s">
        <v>89</v>
      </c>
      <c r="D66" s="155"/>
      <c r="E66" s="155"/>
      <c r="F66" s="155"/>
      <c r="G66" s="155"/>
      <c r="H66" s="156"/>
      <c r="I66" s="193"/>
      <c r="J66" s="194"/>
      <c r="K66" s="194"/>
      <c r="L66" s="194"/>
      <c r="M66" s="194"/>
      <c r="N66" s="195"/>
      <c r="O66" s="174"/>
      <c r="P66" s="174"/>
      <c r="Q66" s="174"/>
      <c r="R66" s="174"/>
      <c r="S66" s="174"/>
      <c r="T66" s="174"/>
      <c r="U66" s="232" t="str">
        <f>IF(ISNUMBER(O66),I67*O66/10,IF(O66=$BX$1,$BX$1,""))</f>
        <v/>
      </c>
      <c r="V66" s="232"/>
      <c r="W66" s="232"/>
      <c r="X66" s="232"/>
      <c r="Y66" s="232"/>
      <c r="Z66" s="232"/>
      <c r="AA66" s="232"/>
      <c r="AB66" s="232"/>
      <c r="AC66" s="232"/>
      <c r="AD66" s="175"/>
      <c r="AE66" s="176"/>
      <c r="AF66" s="176"/>
      <c r="AG66" s="176"/>
      <c r="AH66" s="177"/>
      <c r="AI66" s="33"/>
      <c r="AJ66" s="68"/>
      <c r="AS66" s="111"/>
      <c r="BX66" s="22"/>
      <c r="BY66" s="22"/>
      <c r="BZ66" s="22"/>
      <c r="CA66" s="22"/>
    </row>
    <row r="67" spans="1:79" s="60" customFormat="1" ht="13.5" customHeight="1">
      <c r="A67" s="69"/>
      <c r="B67" s="87"/>
      <c r="C67" s="157"/>
      <c r="D67" s="158"/>
      <c r="E67" s="158"/>
      <c r="F67" s="158"/>
      <c r="G67" s="158"/>
      <c r="H67" s="159"/>
      <c r="I67" s="196">
        <v>90</v>
      </c>
      <c r="J67" s="197"/>
      <c r="K67" s="197"/>
      <c r="L67" s="197"/>
      <c r="M67" s="197"/>
      <c r="N67" s="198"/>
      <c r="O67" s="234"/>
      <c r="P67" s="234"/>
      <c r="Q67" s="234"/>
      <c r="R67" s="234"/>
      <c r="S67" s="234"/>
      <c r="T67" s="234"/>
      <c r="U67" s="233" t="str">
        <f>IF(ISNUMBER(O67),I67*O67/10,"")</f>
        <v/>
      </c>
      <c r="V67" s="233"/>
      <c r="W67" s="233"/>
      <c r="X67" s="233"/>
      <c r="Y67" s="233"/>
      <c r="Z67" s="233"/>
      <c r="AA67" s="233"/>
      <c r="AB67" s="233"/>
      <c r="AC67" s="233"/>
      <c r="AD67" s="178"/>
      <c r="AE67" s="179"/>
      <c r="AF67" s="179"/>
      <c r="AG67" s="179"/>
      <c r="AH67" s="180"/>
      <c r="AI67" s="33"/>
      <c r="AJ67" s="68"/>
      <c r="AS67" s="111"/>
      <c r="BX67" s="22"/>
      <c r="BY67" s="22"/>
      <c r="BZ67" s="22"/>
      <c r="CA67" s="22"/>
    </row>
    <row r="68" spans="1:79" s="82" customFormat="1" ht="13.5" customHeight="1">
      <c r="A68" s="69"/>
      <c r="B68" s="162" t="s">
        <v>193</v>
      </c>
      <c r="C68" s="163"/>
      <c r="D68" s="163"/>
      <c r="E68" s="163"/>
      <c r="F68" s="163"/>
      <c r="G68" s="163"/>
      <c r="H68" s="164"/>
      <c r="I68" s="168"/>
      <c r="J68" s="169"/>
      <c r="K68" s="169"/>
      <c r="L68" s="169"/>
      <c r="M68" s="169"/>
      <c r="N68" s="170"/>
      <c r="O68" s="168"/>
      <c r="P68" s="169"/>
      <c r="Q68" s="169"/>
      <c r="R68" s="169"/>
      <c r="S68" s="169"/>
      <c r="T68" s="170"/>
      <c r="U68" s="174"/>
      <c r="V68" s="174"/>
      <c r="W68" s="174"/>
      <c r="X68" s="174"/>
      <c r="Y68" s="174"/>
      <c r="Z68" s="174"/>
      <c r="AA68" s="174"/>
      <c r="AB68" s="174"/>
      <c r="AC68" s="174"/>
      <c r="AD68" s="175"/>
      <c r="AE68" s="176"/>
      <c r="AF68" s="176"/>
      <c r="AG68" s="176"/>
      <c r="AH68" s="177"/>
      <c r="AI68" s="33"/>
      <c r="AJ68" s="68"/>
      <c r="AS68" s="111"/>
      <c r="BX68" s="22"/>
      <c r="BY68" s="22"/>
      <c r="BZ68" s="22"/>
      <c r="CA68" s="22"/>
    </row>
    <row r="69" spans="1:79" s="82" customFormat="1" ht="13.5" customHeight="1">
      <c r="A69" s="69"/>
      <c r="B69" s="165"/>
      <c r="C69" s="166"/>
      <c r="D69" s="166"/>
      <c r="E69" s="166"/>
      <c r="F69" s="166"/>
      <c r="G69" s="166"/>
      <c r="H69" s="167"/>
      <c r="I69" s="171"/>
      <c r="J69" s="172"/>
      <c r="K69" s="172"/>
      <c r="L69" s="172"/>
      <c r="M69" s="172"/>
      <c r="N69" s="173"/>
      <c r="O69" s="171"/>
      <c r="P69" s="172"/>
      <c r="Q69" s="172"/>
      <c r="R69" s="172"/>
      <c r="S69" s="172"/>
      <c r="T69" s="173"/>
      <c r="U69" s="181"/>
      <c r="V69" s="182"/>
      <c r="W69" s="182"/>
      <c r="X69" s="182"/>
      <c r="Y69" s="182"/>
      <c r="Z69" s="182"/>
      <c r="AA69" s="182"/>
      <c r="AB69" s="182"/>
      <c r="AC69" s="183"/>
      <c r="AD69" s="178"/>
      <c r="AE69" s="179"/>
      <c r="AF69" s="179"/>
      <c r="AG69" s="179"/>
      <c r="AH69" s="180"/>
      <c r="AI69" s="33"/>
      <c r="AJ69" s="68"/>
      <c r="AS69" s="111"/>
      <c r="BX69" s="22"/>
      <c r="BY69" s="22"/>
      <c r="BZ69" s="22"/>
      <c r="CA69" s="22"/>
    </row>
    <row r="70" spans="1:79" s="60" customFormat="1" ht="13.5" customHeight="1">
      <c r="A70" s="70"/>
      <c r="B70" s="184" t="s">
        <v>194</v>
      </c>
      <c r="C70" s="185"/>
      <c r="D70" s="185"/>
      <c r="E70" s="185"/>
      <c r="F70" s="185"/>
      <c r="G70" s="185"/>
      <c r="H70" s="186"/>
      <c r="I70" s="168"/>
      <c r="J70" s="169"/>
      <c r="K70" s="169"/>
      <c r="L70" s="169"/>
      <c r="M70" s="169"/>
      <c r="N70" s="170"/>
      <c r="O70" s="190" t="str">
        <f>IF(OR(ISNUMBER(O38),ISNUMBER(O48),ISNUMBER(O58),O38=$BX$1,O48=$BX$1,O58=$BX$1),IF(SUM(IF(ISNUMBER(O38),O38,IF(O38=$BX$1,0,O39)),IF(ISNUMBER(O48),O48,IF(O48=$BX$1,0,O49)),IF(ISNUMBER(O58),O58,IF(O58=$BX$1,0,O59)))=0,$BX$1,SUM(IF(ISNUMBER(O38),O38,IF(O38=$BX$1,0,O39)),IF(ISNUMBER(O48),O48,IF(O48=$BX$1,0,O49)),IF(ISNUMBER(O58),O58,IF(O58=$BX$1,0,O59)))),"")</f>
        <v/>
      </c>
      <c r="P70" s="260"/>
      <c r="Q70" s="260"/>
      <c r="R70" s="260"/>
      <c r="S70" s="260"/>
      <c r="T70" s="192"/>
      <c r="U70" s="232" t="str">
        <f>IF(OR(ISNUMBER(U38),ISNUMBER(U48),ISNUMBER(U58),ISNUMBER(U68),U38=$BX$1,U48=$BX$1,U58=$BX$1,U68=$BX$1),IF(SUM(IF(ISNUMBER(U38),U38,IF(U38=$BX$1,0,U39)),IF(ISNUMBER(U48),U48,IF(U48=$BX$1,0,U49)),IF(ISNUMBER(U58),U58,IF(U58=$BX$1,0,U59)))-IF(ISNUMBER(U68),U68,IF(U68=$BX$1,0,U69))=0,$BX$1,SUM(IF(ISNUMBER(U38),U38,IF(U38=$BX$1,0,U39)),IF(ISNUMBER(U48),U48,IF(U48=$BX$1,0,U49)),IF(ISNUMBER(U58),U58,IF(U58=$BX$1,0,U59)))-IF(ISNUMBER(U68),U68,IF(U68=$BX$1,0,U69))),"")</f>
        <v/>
      </c>
      <c r="V70" s="232"/>
      <c r="W70" s="232"/>
      <c r="X70" s="232"/>
      <c r="Y70" s="232"/>
      <c r="Z70" s="232"/>
      <c r="AA70" s="232"/>
      <c r="AB70" s="232"/>
      <c r="AC70" s="232"/>
      <c r="AD70" s="236"/>
      <c r="AE70" s="237"/>
      <c r="AF70" s="237"/>
      <c r="AG70" s="237"/>
      <c r="AH70" s="238"/>
      <c r="AI70" s="33"/>
      <c r="AJ70" s="68"/>
      <c r="AS70" s="111"/>
      <c r="BX70" s="22"/>
      <c r="BY70" s="22"/>
      <c r="BZ70" s="22"/>
      <c r="CA70" s="22"/>
    </row>
    <row r="71" spans="1:79" s="60" customFormat="1" ht="13.5" customHeight="1">
      <c r="A71" s="70"/>
      <c r="B71" s="187"/>
      <c r="C71" s="188"/>
      <c r="D71" s="188"/>
      <c r="E71" s="188"/>
      <c r="F71" s="188"/>
      <c r="G71" s="188"/>
      <c r="H71" s="189"/>
      <c r="I71" s="171"/>
      <c r="J71" s="172"/>
      <c r="K71" s="172"/>
      <c r="L71" s="172"/>
      <c r="M71" s="172"/>
      <c r="N71" s="173"/>
      <c r="O71" s="196" t="str">
        <f>IF(OR(ISNUMBER(O39),ISNUMBER(O49),ISNUMBER(O59)),SUM(O39,O49,O59),"")</f>
        <v/>
      </c>
      <c r="P71" s="197"/>
      <c r="Q71" s="197"/>
      <c r="R71" s="197"/>
      <c r="S71" s="197"/>
      <c r="T71" s="198"/>
      <c r="U71" s="242" t="str">
        <f>IF(OR(ISNUMBER(U39),ISNUMBER(U49),ISNUMBER(U59)),SUM(U39,U49,U59)-U69,"")</f>
        <v/>
      </c>
      <c r="V71" s="243"/>
      <c r="W71" s="243"/>
      <c r="X71" s="243"/>
      <c r="Y71" s="243"/>
      <c r="Z71" s="243"/>
      <c r="AA71" s="243"/>
      <c r="AB71" s="243"/>
      <c r="AC71" s="244"/>
      <c r="AD71" s="239"/>
      <c r="AE71" s="240"/>
      <c r="AF71" s="240"/>
      <c r="AG71" s="240"/>
      <c r="AH71" s="241"/>
      <c r="AI71" s="33"/>
      <c r="AJ71" s="68"/>
      <c r="AS71" s="111"/>
      <c r="BX71" s="22"/>
      <c r="BY71" s="22"/>
      <c r="BZ71" s="22"/>
      <c r="CA71" s="22"/>
    </row>
    <row r="72" spans="1:79" s="60" customFormat="1" ht="15" customHeight="1">
      <c r="A72" s="72"/>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33"/>
      <c r="AJ72" s="68"/>
      <c r="AS72" s="111"/>
      <c r="BX72" s="22"/>
      <c r="BY72" s="22"/>
      <c r="BZ72" s="22"/>
      <c r="CA72" s="22"/>
    </row>
    <row r="73" spans="1:79" s="82" customFormat="1" ht="15" customHeight="1">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33"/>
      <c r="AJ73" s="68"/>
      <c r="AS73" s="111"/>
      <c r="BX73" s="22"/>
      <c r="BY73" s="22"/>
      <c r="BZ73" s="22"/>
      <c r="CA73" s="22"/>
    </row>
    <row r="74" spans="1:79" s="60" customFormat="1" ht="15" customHeight="1">
      <c r="A74" s="76"/>
      <c r="B74" s="69" t="s">
        <v>71</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33"/>
      <c r="AJ74" s="68"/>
      <c r="AS74" s="111"/>
      <c r="BX74" s="22"/>
      <c r="BY74" s="22"/>
      <c r="BZ74" s="22"/>
      <c r="CA74" s="22"/>
    </row>
    <row r="75" spans="1:79" s="60" customFormat="1" ht="13.5" customHeight="1">
      <c r="A75" s="77"/>
      <c r="B75" s="254" t="s">
        <v>2</v>
      </c>
      <c r="C75" s="255"/>
      <c r="D75" s="255"/>
      <c r="E75" s="255"/>
      <c r="F75" s="255"/>
      <c r="G75" s="255"/>
      <c r="H75" s="256"/>
      <c r="I75" s="245" t="s">
        <v>80</v>
      </c>
      <c r="J75" s="245"/>
      <c r="K75" s="245"/>
      <c r="L75" s="245"/>
      <c r="M75" s="245"/>
      <c r="N75" s="245"/>
      <c r="O75" s="245" t="s">
        <v>79</v>
      </c>
      <c r="P75" s="245"/>
      <c r="Q75" s="245"/>
      <c r="R75" s="245"/>
      <c r="S75" s="245"/>
      <c r="T75" s="245"/>
      <c r="U75" s="245" t="s">
        <v>81</v>
      </c>
      <c r="V75" s="245"/>
      <c r="W75" s="245"/>
      <c r="X75" s="245"/>
      <c r="Y75" s="245"/>
      <c r="Z75" s="245"/>
      <c r="AA75" s="245"/>
      <c r="AB75" s="245"/>
      <c r="AC75" s="245"/>
      <c r="AD75" s="246" t="s">
        <v>1</v>
      </c>
      <c r="AE75" s="247"/>
      <c r="AF75" s="247"/>
      <c r="AG75" s="247"/>
      <c r="AH75" s="248"/>
      <c r="AI75" s="33"/>
      <c r="AJ75" s="68"/>
      <c r="AS75" s="111"/>
      <c r="BX75" s="22"/>
      <c r="BY75" s="22"/>
      <c r="BZ75" s="22"/>
      <c r="CA75" s="22"/>
    </row>
    <row r="76" spans="1:79" s="60" customFormat="1" ht="13.5" customHeight="1">
      <c r="A76" s="77"/>
      <c r="B76" s="266"/>
      <c r="C76" s="267"/>
      <c r="D76" s="267"/>
      <c r="E76" s="267"/>
      <c r="F76" s="267"/>
      <c r="G76" s="267"/>
      <c r="H76" s="268"/>
      <c r="I76" s="245"/>
      <c r="J76" s="245"/>
      <c r="K76" s="245"/>
      <c r="L76" s="245"/>
      <c r="M76" s="245"/>
      <c r="N76" s="245"/>
      <c r="O76" s="245"/>
      <c r="P76" s="245"/>
      <c r="Q76" s="245"/>
      <c r="R76" s="245"/>
      <c r="S76" s="245"/>
      <c r="T76" s="245"/>
      <c r="U76" s="245"/>
      <c r="V76" s="245"/>
      <c r="W76" s="245"/>
      <c r="X76" s="245"/>
      <c r="Y76" s="245"/>
      <c r="Z76" s="245"/>
      <c r="AA76" s="245"/>
      <c r="AB76" s="245"/>
      <c r="AC76" s="245"/>
      <c r="AD76" s="246"/>
      <c r="AE76" s="247"/>
      <c r="AF76" s="247"/>
      <c r="AG76" s="247"/>
      <c r="AH76" s="248"/>
      <c r="AI76" s="33"/>
      <c r="AJ76" s="68"/>
      <c r="AS76" s="111"/>
      <c r="BX76" s="22"/>
      <c r="BY76" s="22"/>
      <c r="BZ76" s="22"/>
      <c r="CA76" s="22"/>
    </row>
    <row r="77" spans="1:79" s="60" customFormat="1" ht="13.5" customHeight="1">
      <c r="A77" s="77"/>
      <c r="B77" s="154" t="s">
        <v>87</v>
      </c>
      <c r="C77" s="155"/>
      <c r="D77" s="155"/>
      <c r="E77" s="155"/>
      <c r="F77" s="155"/>
      <c r="G77" s="155"/>
      <c r="H77" s="156"/>
      <c r="I77" s="168"/>
      <c r="J77" s="169"/>
      <c r="K77" s="169"/>
      <c r="L77" s="169"/>
      <c r="M77" s="169"/>
      <c r="N77" s="170"/>
      <c r="O77" s="232" t="str">
        <f>IF(ISNUMBER(O79),O79,IF(O79=$BX$1,$BX$1,""))</f>
        <v/>
      </c>
      <c r="P77" s="232"/>
      <c r="Q77" s="232"/>
      <c r="R77" s="232"/>
      <c r="S77" s="232"/>
      <c r="T77" s="232"/>
      <c r="U77" s="232" t="str">
        <f>IF(ISNUMBER(U79),U79,IF(U79=$BX$1,$BX$1,""))</f>
        <v/>
      </c>
      <c r="V77" s="232"/>
      <c r="W77" s="232"/>
      <c r="X77" s="232"/>
      <c r="Y77" s="232"/>
      <c r="Z77" s="232"/>
      <c r="AA77" s="232"/>
      <c r="AB77" s="232"/>
      <c r="AC77" s="232"/>
      <c r="AD77" s="269"/>
      <c r="AE77" s="270"/>
      <c r="AF77" s="270"/>
      <c r="AG77" s="270"/>
      <c r="AH77" s="271"/>
      <c r="AI77" s="33"/>
      <c r="AJ77" s="68"/>
      <c r="AS77" s="111"/>
      <c r="BX77" s="22"/>
      <c r="BY77" s="22"/>
      <c r="BZ77" s="22"/>
      <c r="CA77" s="22"/>
    </row>
    <row r="78" spans="1:79" s="60" customFormat="1" ht="13.5" customHeight="1">
      <c r="A78" s="77"/>
      <c r="B78" s="249"/>
      <c r="C78" s="250"/>
      <c r="D78" s="250"/>
      <c r="E78" s="250"/>
      <c r="F78" s="250"/>
      <c r="G78" s="250"/>
      <c r="H78" s="251"/>
      <c r="I78" s="171"/>
      <c r="J78" s="172"/>
      <c r="K78" s="172"/>
      <c r="L78" s="172"/>
      <c r="M78" s="172"/>
      <c r="N78" s="173"/>
      <c r="O78" s="196" t="str">
        <f>IF(ISNUMBER(O80),O80,"")</f>
        <v/>
      </c>
      <c r="P78" s="197"/>
      <c r="Q78" s="197"/>
      <c r="R78" s="197"/>
      <c r="S78" s="197"/>
      <c r="T78" s="198"/>
      <c r="U78" s="196" t="str">
        <f>IF(ISNUMBER(U80),U80,"")</f>
        <v/>
      </c>
      <c r="V78" s="197"/>
      <c r="W78" s="197"/>
      <c r="X78" s="197"/>
      <c r="Y78" s="197"/>
      <c r="Z78" s="197"/>
      <c r="AA78" s="197"/>
      <c r="AB78" s="197"/>
      <c r="AC78" s="198"/>
      <c r="AD78" s="272"/>
      <c r="AE78" s="273"/>
      <c r="AF78" s="273"/>
      <c r="AG78" s="273"/>
      <c r="AH78" s="274"/>
      <c r="AI78" s="33"/>
      <c r="AJ78" s="68"/>
      <c r="AS78" s="111"/>
      <c r="BX78" s="22"/>
      <c r="BY78" s="22"/>
      <c r="BZ78" s="22"/>
      <c r="CA78" s="22"/>
    </row>
    <row r="79" spans="1:79" s="60" customFormat="1" ht="13.5" customHeight="1">
      <c r="A79" s="69"/>
      <c r="B79" s="86"/>
      <c r="C79" s="288" t="s">
        <v>67</v>
      </c>
      <c r="D79" s="289"/>
      <c r="E79" s="289"/>
      <c r="F79" s="289"/>
      <c r="G79" s="289"/>
      <c r="H79" s="290"/>
      <c r="I79" s="193"/>
      <c r="J79" s="194"/>
      <c r="K79" s="194"/>
      <c r="L79" s="194"/>
      <c r="M79" s="194"/>
      <c r="N79" s="195"/>
      <c r="O79" s="174"/>
      <c r="P79" s="174"/>
      <c r="Q79" s="174"/>
      <c r="R79" s="174"/>
      <c r="S79" s="174"/>
      <c r="T79" s="174"/>
      <c r="U79" s="174"/>
      <c r="V79" s="174"/>
      <c r="W79" s="174"/>
      <c r="X79" s="174"/>
      <c r="Y79" s="174"/>
      <c r="Z79" s="174"/>
      <c r="AA79" s="174"/>
      <c r="AB79" s="174"/>
      <c r="AC79" s="174"/>
      <c r="AD79" s="285" t="s">
        <v>189</v>
      </c>
      <c r="AE79" s="286"/>
      <c r="AF79" s="286"/>
      <c r="AG79" s="286"/>
      <c r="AH79" s="287"/>
      <c r="AI79" s="33"/>
      <c r="AJ79" s="68"/>
      <c r="AS79" s="111"/>
      <c r="BX79" s="22"/>
      <c r="BY79" s="22"/>
      <c r="BZ79" s="22"/>
      <c r="CA79" s="22"/>
    </row>
    <row r="80" spans="1:79" s="60" customFormat="1" ht="13.5" customHeight="1">
      <c r="A80" s="69"/>
      <c r="B80" s="86"/>
      <c r="C80" s="291"/>
      <c r="D80" s="292"/>
      <c r="E80" s="292"/>
      <c r="F80" s="292"/>
      <c r="G80" s="292"/>
      <c r="H80" s="293"/>
      <c r="I80" s="196">
        <v>3300</v>
      </c>
      <c r="J80" s="197"/>
      <c r="K80" s="197"/>
      <c r="L80" s="197"/>
      <c r="M80" s="197"/>
      <c r="N80" s="198"/>
      <c r="O80" s="234"/>
      <c r="P80" s="234"/>
      <c r="Q80" s="234"/>
      <c r="R80" s="234"/>
      <c r="S80" s="234"/>
      <c r="T80" s="234"/>
      <c r="U80" s="233" t="str">
        <f>IF(ISNUMBER(O80),I80*O80*IF(ISNUMBER(AD80),AD80,100)/1000,"")</f>
        <v/>
      </c>
      <c r="V80" s="233"/>
      <c r="W80" s="233"/>
      <c r="X80" s="233"/>
      <c r="Y80" s="233"/>
      <c r="Z80" s="233"/>
      <c r="AA80" s="233"/>
      <c r="AB80" s="233"/>
      <c r="AC80" s="233"/>
      <c r="AD80" s="264"/>
      <c r="AE80" s="265"/>
      <c r="AF80" s="262" t="s">
        <v>186</v>
      </c>
      <c r="AG80" s="262"/>
      <c r="AH80" s="263"/>
      <c r="AI80" s="33" t="s">
        <v>218</v>
      </c>
      <c r="AJ80" s="68"/>
      <c r="AS80" s="111"/>
      <c r="BX80" s="22"/>
      <c r="BY80" s="22"/>
      <c r="BZ80" s="22"/>
      <c r="CA80" s="22"/>
    </row>
    <row r="81" spans="1:79" s="60" customFormat="1" ht="13.5" customHeight="1">
      <c r="A81" s="77"/>
      <c r="B81" s="154" t="s">
        <v>86</v>
      </c>
      <c r="C81" s="155"/>
      <c r="D81" s="155"/>
      <c r="E81" s="155"/>
      <c r="F81" s="155"/>
      <c r="G81" s="155"/>
      <c r="H81" s="156"/>
      <c r="I81" s="168"/>
      <c r="J81" s="169"/>
      <c r="K81" s="169"/>
      <c r="L81" s="169"/>
      <c r="M81" s="169"/>
      <c r="N81" s="170"/>
      <c r="O81" s="232" t="str">
        <f>IF(ISNUMBER(O83),O83,IF(O83=$BX$1,$BX$1,""))</f>
        <v/>
      </c>
      <c r="P81" s="232"/>
      <c r="Q81" s="232"/>
      <c r="R81" s="232"/>
      <c r="S81" s="232"/>
      <c r="T81" s="232"/>
      <c r="U81" s="232" t="str">
        <f>IF(ISNUMBER(U83),U83,IF(U83=$BX$1,$BX$1,""))</f>
        <v/>
      </c>
      <c r="V81" s="232"/>
      <c r="W81" s="232"/>
      <c r="X81" s="232"/>
      <c r="Y81" s="232"/>
      <c r="Z81" s="232"/>
      <c r="AA81" s="232"/>
      <c r="AB81" s="232"/>
      <c r="AC81" s="232"/>
      <c r="AD81" s="269"/>
      <c r="AE81" s="270"/>
      <c r="AF81" s="270"/>
      <c r="AG81" s="270"/>
      <c r="AH81" s="271"/>
      <c r="AI81" s="33"/>
      <c r="AJ81" s="68"/>
      <c r="AS81" s="111"/>
      <c r="BX81" s="22"/>
      <c r="BY81" s="22"/>
      <c r="BZ81" s="22"/>
      <c r="CA81" s="22"/>
    </row>
    <row r="82" spans="1:79" s="60" customFormat="1" ht="13.5" customHeight="1">
      <c r="A82" s="77"/>
      <c r="B82" s="249"/>
      <c r="C82" s="250"/>
      <c r="D82" s="250"/>
      <c r="E82" s="250"/>
      <c r="F82" s="250"/>
      <c r="G82" s="250"/>
      <c r="H82" s="251"/>
      <c r="I82" s="171"/>
      <c r="J82" s="172"/>
      <c r="K82" s="172"/>
      <c r="L82" s="172"/>
      <c r="M82" s="172"/>
      <c r="N82" s="173"/>
      <c r="O82" s="196" t="str">
        <f>IF(ISNUMBER(O84),O84,"")</f>
        <v/>
      </c>
      <c r="P82" s="197"/>
      <c r="Q82" s="197"/>
      <c r="R82" s="197"/>
      <c r="S82" s="197"/>
      <c r="T82" s="198"/>
      <c r="U82" s="196" t="str">
        <f>IF(ISNUMBER(U84),U84,"")</f>
        <v/>
      </c>
      <c r="V82" s="197"/>
      <c r="W82" s="197"/>
      <c r="X82" s="197"/>
      <c r="Y82" s="197"/>
      <c r="Z82" s="197"/>
      <c r="AA82" s="197"/>
      <c r="AB82" s="197"/>
      <c r="AC82" s="198"/>
      <c r="AD82" s="272"/>
      <c r="AE82" s="273"/>
      <c r="AF82" s="273"/>
      <c r="AG82" s="273"/>
      <c r="AH82" s="274"/>
      <c r="AI82" s="33"/>
      <c r="AJ82" s="68"/>
      <c r="AS82" s="111"/>
      <c r="BX82" s="22"/>
      <c r="BY82" s="22"/>
      <c r="BZ82" s="22"/>
      <c r="CA82" s="22"/>
    </row>
    <row r="83" spans="1:79" s="60" customFormat="1" ht="13.5" customHeight="1">
      <c r="A83" s="69"/>
      <c r="B83" s="86"/>
      <c r="C83" s="154" t="s">
        <v>67</v>
      </c>
      <c r="D83" s="155"/>
      <c r="E83" s="155"/>
      <c r="F83" s="155"/>
      <c r="G83" s="155"/>
      <c r="H83" s="156"/>
      <c r="I83" s="193"/>
      <c r="J83" s="194"/>
      <c r="K83" s="194"/>
      <c r="L83" s="194"/>
      <c r="M83" s="194"/>
      <c r="N83" s="195"/>
      <c r="O83" s="174"/>
      <c r="P83" s="174"/>
      <c r="Q83" s="174"/>
      <c r="R83" s="174"/>
      <c r="S83" s="174"/>
      <c r="T83" s="174"/>
      <c r="U83" s="174"/>
      <c r="V83" s="174"/>
      <c r="W83" s="174"/>
      <c r="X83" s="174"/>
      <c r="Y83" s="174"/>
      <c r="Z83" s="174"/>
      <c r="AA83" s="174"/>
      <c r="AB83" s="174"/>
      <c r="AC83" s="174"/>
      <c r="AD83" s="285" t="s">
        <v>189</v>
      </c>
      <c r="AE83" s="286"/>
      <c r="AF83" s="286"/>
      <c r="AG83" s="286"/>
      <c r="AH83" s="287"/>
      <c r="AI83" s="33"/>
      <c r="AJ83" s="68"/>
      <c r="AS83" s="111"/>
      <c r="BX83" s="22"/>
      <c r="BY83" s="22"/>
      <c r="BZ83" s="22"/>
      <c r="CA83" s="22"/>
    </row>
    <row r="84" spans="1:79" s="60" customFormat="1" ht="13.5" customHeight="1">
      <c r="A84" s="69"/>
      <c r="B84" s="88"/>
      <c r="C84" s="157"/>
      <c r="D84" s="158"/>
      <c r="E84" s="158"/>
      <c r="F84" s="158"/>
      <c r="G84" s="158"/>
      <c r="H84" s="159"/>
      <c r="I84" s="196">
        <v>1500</v>
      </c>
      <c r="J84" s="197"/>
      <c r="K84" s="197"/>
      <c r="L84" s="197"/>
      <c r="M84" s="197"/>
      <c r="N84" s="198"/>
      <c r="O84" s="234"/>
      <c r="P84" s="234"/>
      <c r="Q84" s="234"/>
      <c r="R84" s="234"/>
      <c r="S84" s="234"/>
      <c r="T84" s="234"/>
      <c r="U84" s="233" t="str">
        <f>IF(ISNUMBER(O84),I84*O84*IF(ISNUMBER(AD84),AD84,100)/1000,"")</f>
        <v/>
      </c>
      <c r="V84" s="233"/>
      <c r="W84" s="233"/>
      <c r="X84" s="233"/>
      <c r="Y84" s="233"/>
      <c r="Z84" s="233"/>
      <c r="AA84" s="233"/>
      <c r="AB84" s="233"/>
      <c r="AC84" s="233"/>
      <c r="AD84" s="264"/>
      <c r="AE84" s="265"/>
      <c r="AF84" s="262" t="s">
        <v>186</v>
      </c>
      <c r="AG84" s="262"/>
      <c r="AH84" s="263"/>
      <c r="AI84" s="33" t="s">
        <v>218</v>
      </c>
      <c r="AJ84" s="68"/>
      <c r="AS84" s="111"/>
      <c r="BX84" s="22"/>
      <c r="BY84" s="22"/>
      <c r="BZ84" s="22"/>
      <c r="CA84" s="22"/>
    </row>
    <row r="85" spans="1:79" s="60" customFormat="1" ht="13.5" customHeight="1">
      <c r="A85" s="77"/>
      <c r="B85" s="154" t="s">
        <v>85</v>
      </c>
      <c r="C85" s="155"/>
      <c r="D85" s="155"/>
      <c r="E85" s="155"/>
      <c r="F85" s="155"/>
      <c r="G85" s="155"/>
      <c r="H85" s="156"/>
      <c r="I85" s="168"/>
      <c r="J85" s="169"/>
      <c r="K85" s="169"/>
      <c r="L85" s="169"/>
      <c r="M85" s="169"/>
      <c r="N85" s="170"/>
      <c r="O85" s="232" t="str">
        <f>IF(ISNUMBER(O87),O87,IF(O87=$BX$1,$BX$1,""))</f>
        <v/>
      </c>
      <c r="P85" s="232"/>
      <c r="Q85" s="232"/>
      <c r="R85" s="232"/>
      <c r="S85" s="232"/>
      <c r="T85" s="232"/>
      <c r="U85" s="232" t="str">
        <f>IF(ISNUMBER(U87),U87,IF(U87=$BX$1,$BX$1,""))</f>
        <v/>
      </c>
      <c r="V85" s="232"/>
      <c r="W85" s="232"/>
      <c r="X85" s="232"/>
      <c r="Y85" s="232"/>
      <c r="Z85" s="232"/>
      <c r="AA85" s="232"/>
      <c r="AB85" s="232"/>
      <c r="AC85" s="232"/>
      <c r="AD85" s="269"/>
      <c r="AE85" s="270"/>
      <c r="AF85" s="270"/>
      <c r="AG85" s="270"/>
      <c r="AH85" s="271"/>
      <c r="AI85" s="33"/>
      <c r="AJ85" s="68"/>
      <c r="AS85" s="111"/>
      <c r="BX85" s="22"/>
      <c r="BY85" s="22"/>
      <c r="BZ85" s="22"/>
      <c r="CA85" s="22"/>
    </row>
    <row r="86" spans="1:79" s="60" customFormat="1" ht="13.5" customHeight="1">
      <c r="A86" s="77"/>
      <c r="B86" s="249"/>
      <c r="C86" s="250"/>
      <c r="D86" s="250"/>
      <c r="E86" s="250"/>
      <c r="F86" s="250"/>
      <c r="G86" s="250"/>
      <c r="H86" s="251"/>
      <c r="I86" s="171"/>
      <c r="J86" s="172"/>
      <c r="K86" s="172"/>
      <c r="L86" s="172"/>
      <c r="M86" s="172"/>
      <c r="N86" s="173"/>
      <c r="O86" s="196" t="str">
        <f>IF(ISNUMBER(O88),O88,"")</f>
        <v/>
      </c>
      <c r="P86" s="197"/>
      <c r="Q86" s="197"/>
      <c r="R86" s="197"/>
      <c r="S86" s="197"/>
      <c r="T86" s="198"/>
      <c r="U86" s="196" t="str">
        <f>IF(ISNUMBER(U88),U88,"")</f>
        <v/>
      </c>
      <c r="V86" s="197"/>
      <c r="W86" s="197"/>
      <c r="X86" s="197"/>
      <c r="Y86" s="197"/>
      <c r="Z86" s="197"/>
      <c r="AA86" s="197"/>
      <c r="AB86" s="197"/>
      <c r="AC86" s="198"/>
      <c r="AD86" s="272"/>
      <c r="AE86" s="273"/>
      <c r="AF86" s="273"/>
      <c r="AG86" s="273"/>
      <c r="AH86" s="274"/>
      <c r="AI86" s="33"/>
      <c r="AJ86" s="68"/>
      <c r="AS86" s="111"/>
      <c r="BX86" s="22"/>
      <c r="BY86" s="22"/>
      <c r="BZ86" s="22"/>
      <c r="CA86" s="22"/>
    </row>
    <row r="87" spans="1:79" s="60" customFormat="1" ht="13.5" customHeight="1">
      <c r="A87" s="69"/>
      <c r="B87" s="86"/>
      <c r="C87" s="154" t="s">
        <v>67</v>
      </c>
      <c r="D87" s="155"/>
      <c r="E87" s="155"/>
      <c r="F87" s="155"/>
      <c r="G87" s="155"/>
      <c r="H87" s="156"/>
      <c r="I87" s="193"/>
      <c r="J87" s="194"/>
      <c r="K87" s="194"/>
      <c r="L87" s="194"/>
      <c r="M87" s="194"/>
      <c r="N87" s="195"/>
      <c r="O87" s="174"/>
      <c r="P87" s="174"/>
      <c r="Q87" s="174"/>
      <c r="R87" s="174"/>
      <c r="S87" s="174"/>
      <c r="T87" s="174"/>
      <c r="U87" s="174"/>
      <c r="V87" s="174"/>
      <c r="W87" s="174"/>
      <c r="X87" s="174"/>
      <c r="Y87" s="174"/>
      <c r="Z87" s="174"/>
      <c r="AA87" s="174"/>
      <c r="AB87" s="174"/>
      <c r="AC87" s="174"/>
      <c r="AD87" s="285" t="s">
        <v>189</v>
      </c>
      <c r="AE87" s="286"/>
      <c r="AF87" s="286"/>
      <c r="AG87" s="286"/>
      <c r="AH87" s="287"/>
      <c r="AI87" s="33"/>
      <c r="AJ87" s="68"/>
      <c r="AS87" s="111"/>
      <c r="BX87" s="22"/>
      <c r="BY87" s="22"/>
      <c r="BZ87" s="22"/>
      <c r="CA87" s="22"/>
    </row>
    <row r="88" spans="1:79" s="60" customFormat="1" ht="13.5" customHeight="1">
      <c r="A88" s="69"/>
      <c r="B88" s="86"/>
      <c r="C88" s="157"/>
      <c r="D88" s="158"/>
      <c r="E88" s="158"/>
      <c r="F88" s="158"/>
      <c r="G88" s="158"/>
      <c r="H88" s="159"/>
      <c r="I88" s="196">
        <v>300</v>
      </c>
      <c r="J88" s="197"/>
      <c r="K88" s="197"/>
      <c r="L88" s="197"/>
      <c r="M88" s="197"/>
      <c r="N88" s="198"/>
      <c r="O88" s="234"/>
      <c r="P88" s="234"/>
      <c r="Q88" s="234"/>
      <c r="R88" s="234"/>
      <c r="S88" s="234"/>
      <c r="T88" s="234"/>
      <c r="U88" s="233" t="str">
        <f>IF(ISNUMBER(O88),I88*O88*IF(ISNUMBER(AD88),AD88,100)/1000,"")</f>
        <v/>
      </c>
      <c r="V88" s="233"/>
      <c r="W88" s="233"/>
      <c r="X88" s="233"/>
      <c r="Y88" s="233"/>
      <c r="Z88" s="233"/>
      <c r="AA88" s="233"/>
      <c r="AB88" s="233"/>
      <c r="AC88" s="233"/>
      <c r="AD88" s="264"/>
      <c r="AE88" s="265"/>
      <c r="AF88" s="262" t="s">
        <v>186</v>
      </c>
      <c r="AG88" s="262"/>
      <c r="AH88" s="263"/>
      <c r="AI88" s="33" t="s">
        <v>218</v>
      </c>
      <c r="AJ88" s="68"/>
      <c r="AS88" s="111"/>
      <c r="BX88" s="22"/>
      <c r="BY88" s="22"/>
      <c r="BZ88" s="22"/>
      <c r="CA88" s="22"/>
    </row>
    <row r="89" spans="1:79" s="82" customFormat="1" ht="13.5" customHeight="1">
      <c r="A89" s="69"/>
      <c r="B89" s="162" t="s">
        <v>193</v>
      </c>
      <c r="C89" s="163"/>
      <c r="D89" s="163"/>
      <c r="E89" s="163"/>
      <c r="F89" s="163"/>
      <c r="G89" s="163"/>
      <c r="H89" s="164"/>
      <c r="I89" s="168"/>
      <c r="J89" s="169"/>
      <c r="K89" s="169"/>
      <c r="L89" s="169"/>
      <c r="M89" s="169"/>
      <c r="N89" s="170"/>
      <c r="O89" s="168"/>
      <c r="P89" s="169"/>
      <c r="Q89" s="169"/>
      <c r="R89" s="169"/>
      <c r="S89" s="169"/>
      <c r="T89" s="170"/>
      <c r="U89" s="174"/>
      <c r="V89" s="174"/>
      <c r="W89" s="174"/>
      <c r="X89" s="174"/>
      <c r="Y89" s="174"/>
      <c r="Z89" s="174"/>
      <c r="AA89" s="174"/>
      <c r="AB89" s="174"/>
      <c r="AC89" s="174"/>
      <c r="AD89" s="269"/>
      <c r="AE89" s="270"/>
      <c r="AF89" s="270"/>
      <c r="AG89" s="270"/>
      <c r="AH89" s="271"/>
      <c r="AI89" s="33"/>
      <c r="AJ89" s="68"/>
      <c r="AS89" s="111"/>
      <c r="BX89" s="22"/>
      <c r="BY89" s="22"/>
      <c r="BZ89" s="22"/>
      <c r="CA89" s="22"/>
    </row>
    <row r="90" spans="1:79" s="82" customFormat="1" ht="13.5" customHeight="1">
      <c r="A90" s="69"/>
      <c r="B90" s="165"/>
      <c r="C90" s="166"/>
      <c r="D90" s="166"/>
      <c r="E90" s="166"/>
      <c r="F90" s="166"/>
      <c r="G90" s="166"/>
      <c r="H90" s="167"/>
      <c r="I90" s="171"/>
      <c r="J90" s="172"/>
      <c r="K90" s="172"/>
      <c r="L90" s="172"/>
      <c r="M90" s="172"/>
      <c r="N90" s="173"/>
      <c r="O90" s="171"/>
      <c r="P90" s="172"/>
      <c r="Q90" s="172"/>
      <c r="R90" s="172"/>
      <c r="S90" s="172"/>
      <c r="T90" s="173"/>
      <c r="U90" s="181"/>
      <c r="V90" s="182"/>
      <c r="W90" s="182"/>
      <c r="X90" s="182"/>
      <c r="Y90" s="182"/>
      <c r="Z90" s="182"/>
      <c r="AA90" s="182"/>
      <c r="AB90" s="182"/>
      <c r="AC90" s="183"/>
      <c r="AD90" s="272"/>
      <c r="AE90" s="273"/>
      <c r="AF90" s="273"/>
      <c r="AG90" s="273"/>
      <c r="AH90" s="274"/>
      <c r="AI90" s="33"/>
      <c r="AJ90" s="68"/>
      <c r="AS90" s="111"/>
      <c r="BX90" s="22"/>
      <c r="BY90" s="22"/>
      <c r="BZ90" s="22"/>
      <c r="CA90" s="22"/>
    </row>
    <row r="91" spans="1:79" s="60" customFormat="1" ht="13.5" customHeight="1">
      <c r="A91" s="70"/>
      <c r="B91" s="184" t="s">
        <v>194</v>
      </c>
      <c r="C91" s="185"/>
      <c r="D91" s="185"/>
      <c r="E91" s="185"/>
      <c r="F91" s="185"/>
      <c r="G91" s="185"/>
      <c r="H91" s="186"/>
      <c r="I91" s="168"/>
      <c r="J91" s="169"/>
      <c r="K91" s="169"/>
      <c r="L91" s="169"/>
      <c r="M91" s="169"/>
      <c r="N91" s="170"/>
      <c r="O91" s="232" t="str">
        <f>IF(OR(ISNUMBER(O77),ISNUMBER(O81),ISNUMBER(O85),O77=$BX$1,O81=$BX$1,O85=$BX$1),IF(SUM(IF(ISNUMBER(O77),O77,IF(O77=$BX$1,0,O78)),IF(ISNUMBER(O81),O81,IF(O81=$BX$1,0,O82)),IF(ISNUMBER(O85),O85,IF(O85=$BX$1,0,O86)))=0,$BX$1,SUM(IF(ISNUMBER(O77),O77,IF(O77=$BX$1,0,O78)),IF(ISNUMBER(O81),O81,IF(O81=$BX$1,0,O82)),IF(ISNUMBER(O85),O85,IF(O85=$BX$1,0,O86)))),"")</f>
        <v/>
      </c>
      <c r="P91" s="232"/>
      <c r="Q91" s="232"/>
      <c r="R91" s="232"/>
      <c r="S91" s="232"/>
      <c r="T91" s="232"/>
      <c r="U91" s="190" t="str">
        <f>IF(OR(ISNUMBER(U77),ISNUMBER(U81),ISNUMBER(U85),ISNUMBER(U89),U77=$BX$1,U81=$BX$1,U85=$BX$1,U89=$BX$1),IF(SUM(IF(ISNUMBER(U77),U77,IF(U77=$BX$1,0,U78)),IF(ISNUMBER(U81),U81,IF(U81=$BX$1,0,U82)),IF(ISNUMBER(U85),U85,IF(U85=$BX$1,0,U86)))-IF(ISNUMBER(U89),U89,IF(U89=$BX$1,0,U90))=0,$BX$1,SUM(IF(ISNUMBER(U77),U77,IF(U77=$BX$1,0,U78)),IF(ISNUMBER(U81),U81,IF(U81=$BX$1,0,U82)),IF(ISNUMBER(U85),U85,IF(U85=$BX$1,0,U86)))-IF(ISNUMBER(U89),U89,IF(U89=$BX$1,0,U90))),"")</f>
        <v/>
      </c>
      <c r="V91" s="191"/>
      <c r="W91" s="191"/>
      <c r="X91" s="191"/>
      <c r="Y91" s="191"/>
      <c r="Z91" s="191"/>
      <c r="AA91" s="191"/>
      <c r="AB91" s="191"/>
      <c r="AC91" s="192"/>
      <c r="AD91" s="269"/>
      <c r="AE91" s="270"/>
      <c r="AF91" s="270"/>
      <c r="AG91" s="270"/>
      <c r="AH91" s="271"/>
      <c r="AI91" s="33"/>
      <c r="AJ91" s="68"/>
      <c r="AS91" s="111"/>
      <c r="BX91" s="22"/>
      <c r="BY91" s="22"/>
      <c r="BZ91" s="22"/>
      <c r="CA91" s="22"/>
    </row>
    <row r="92" spans="1:79" s="60" customFormat="1" ht="13.5" customHeight="1">
      <c r="A92" s="70"/>
      <c r="B92" s="187"/>
      <c r="C92" s="188"/>
      <c r="D92" s="188"/>
      <c r="E92" s="188"/>
      <c r="F92" s="188"/>
      <c r="G92" s="188"/>
      <c r="H92" s="189"/>
      <c r="I92" s="171"/>
      <c r="J92" s="172"/>
      <c r="K92" s="172"/>
      <c r="L92" s="172"/>
      <c r="M92" s="172"/>
      <c r="N92" s="173"/>
      <c r="O92" s="196" t="str">
        <f>IF(OR(ISNUMBER(O78),ISNUMBER(O82),ISNUMBER(O86)),SUM(O78,O82,O86),"")</f>
        <v/>
      </c>
      <c r="P92" s="197"/>
      <c r="Q92" s="197"/>
      <c r="R92" s="197"/>
      <c r="S92" s="197"/>
      <c r="T92" s="198"/>
      <c r="U92" s="242" t="str">
        <f>IF(OR(ISNUMBER(U78),ISNUMBER(U82),ISNUMBER(U86)),SUM(U78,U82,U86)-U90,"")</f>
        <v/>
      </c>
      <c r="V92" s="243"/>
      <c r="W92" s="243"/>
      <c r="X92" s="243"/>
      <c r="Y92" s="243"/>
      <c r="Z92" s="243"/>
      <c r="AA92" s="243"/>
      <c r="AB92" s="243"/>
      <c r="AC92" s="244"/>
      <c r="AD92" s="272"/>
      <c r="AE92" s="273"/>
      <c r="AF92" s="273"/>
      <c r="AG92" s="273"/>
      <c r="AH92" s="274"/>
      <c r="AI92" s="33"/>
      <c r="AJ92" s="68"/>
      <c r="AS92" s="111"/>
      <c r="BX92" s="22"/>
      <c r="BY92" s="22"/>
      <c r="BZ92" s="22"/>
      <c r="CA92" s="22"/>
    </row>
    <row r="93" spans="1:79" s="60" customFormat="1" ht="15" customHeight="1">
      <c r="A93" s="82"/>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33"/>
      <c r="AJ93" s="68"/>
      <c r="AS93" s="111"/>
      <c r="BX93" s="22"/>
      <c r="BY93" s="22"/>
      <c r="BZ93" s="22"/>
      <c r="CA93" s="22"/>
    </row>
    <row r="94" spans="1:79" s="82" customFormat="1" ht="15" customHeight="1">
      <c r="B94" s="69" t="s">
        <v>90</v>
      </c>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33"/>
      <c r="AJ94" s="68"/>
      <c r="AS94" s="111"/>
      <c r="BX94" s="22"/>
      <c r="BY94" s="22"/>
      <c r="BZ94" s="22"/>
      <c r="CA94" s="22"/>
    </row>
    <row r="95" spans="1:79" s="82" customFormat="1" ht="13.5" customHeight="1">
      <c r="B95" s="245" t="s">
        <v>92</v>
      </c>
      <c r="C95" s="245"/>
      <c r="D95" s="245"/>
      <c r="E95" s="245"/>
      <c r="F95" s="245"/>
      <c r="G95" s="245"/>
      <c r="H95" s="245" t="s">
        <v>91</v>
      </c>
      <c r="I95" s="245"/>
      <c r="J95" s="245"/>
      <c r="K95" s="245"/>
      <c r="L95" s="245"/>
      <c r="M95" s="245"/>
      <c r="N95" s="245" t="s">
        <v>81</v>
      </c>
      <c r="O95" s="245"/>
      <c r="P95" s="245"/>
      <c r="Q95" s="245"/>
      <c r="R95" s="245"/>
      <c r="S95" s="245"/>
      <c r="T95" s="245"/>
      <c r="U95" s="245"/>
      <c r="V95" s="245"/>
      <c r="W95" s="284" t="s">
        <v>1</v>
      </c>
      <c r="X95" s="284"/>
      <c r="Y95" s="284"/>
      <c r="Z95" s="284"/>
      <c r="AA95" s="284"/>
      <c r="AB95" s="284"/>
      <c r="AC95" s="284"/>
      <c r="AD95" s="284"/>
      <c r="AE95" s="284"/>
      <c r="AF95" s="284"/>
      <c r="AG95" s="284"/>
      <c r="AH95" s="284"/>
      <c r="AI95" s="33"/>
      <c r="AJ95" s="68"/>
      <c r="AS95" s="111"/>
      <c r="BX95" s="22"/>
      <c r="BY95" s="22"/>
      <c r="BZ95" s="22"/>
      <c r="CA95" s="22"/>
    </row>
    <row r="96" spans="1:79" s="82" customFormat="1" ht="13.5" customHeight="1">
      <c r="B96" s="245"/>
      <c r="C96" s="245"/>
      <c r="D96" s="245"/>
      <c r="E96" s="245"/>
      <c r="F96" s="245"/>
      <c r="G96" s="245"/>
      <c r="H96" s="245"/>
      <c r="I96" s="245"/>
      <c r="J96" s="245"/>
      <c r="K96" s="245"/>
      <c r="L96" s="245"/>
      <c r="M96" s="245"/>
      <c r="N96" s="245"/>
      <c r="O96" s="245"/>
      <c r="P96" s="245"/>
      <c r="Q96" s="245"/>
      <c r="R96" s="245"/>
      <c r="S96" s="245"/>
      <c r="T96" s="245"/>
      <c r="U96" s="245"/>
      <c r="V96" s="245"/>
      <c r="W96" s="284"/>
      <c r="X96" s="284"/>
      <c r="Y96" s="284"/>
      <c r="Z96" s="284"/>
      <c r="AA96" s="284"/>
      <c r="AB96" s="284"/>
      <c r="AC96" s="284"/>
      <c r="AD96" s="284"/>
      <c r="AE96" s="284"/>
      <c r="AF96" s="284"/>
      <c r="AG96" s="284"/>
      <c r="AH96" s="284"/>
      <c r="AI96" s="33"/>
      <c r="AJ96" s="68"/>
      <c r="AS96" s="111"/>
      <c r="BX96" s="22"/>
      <c r="BY96" s="22"/>
      <c r="BZ96" s="22"/>
      <c r="CA96" s="22"/>
    </row>
    <row r="97" spans="1:79" s="82" customFormat="1" ht="13.5" customHeight="1">
      <c r="B97" s="275"/>
      <c r="C97" s="275"/>
      <c r="D97" s="275"/>
      <c r="E97" s="275"/>
      <c r="F97" s="275"/>
      <c r="G97" s="275"/>
      <c r="H97" s="280"/>
      <c r="I97" s="281"/>
      <c r="J97" s="281"/>
      <c r="K97" s="281"/>
      <c r="L97" s="282"/>
      <c r="M97" s="283"/>
      <c r="N97" s="276" t="str">
        <f>IF(ISNUMBER(H97),B98*H97,IF(H97=$BX$1,$BX$1,""))</f>
        <v/>
      </c>
      <c r="O97" s="276"/>
      <c r="P97" s="276"/>
      <c r="Q97" s="276"/>
      <c r="R97" s="276"/>
      <c r="S97" s="276"/>
      <c r="T97" s="276"/>
      <c r="U97" s="276"/>
      <c r="V97" s="276"/>
      <c r="W97" s="277"/>
      <c r="X97" s="277"/>
      <c r="Y97" s="277"/>
      <c r="Z97" s="277"/>
      <c r="AA97" s="277"/>
      <c r="AB97" s="277"/>
      <c r="AC97" s="277"/>
      <c r="AD97" s="277"/>
      <c r="AE97" s="277"/>
      <c r="AF97" s="277"/>
      <c r="AG97" s="277"/>
      <c r="AH97" s="277"/>
      <c r="AI97" s="33"/>
      <c r="AJ97" s="68"/>
      <c r="AS97" s="111"/>
      <c r="BX97" s="22"/>
      <c r="BY97" s="22"/>
      <c r="BZ97" s="22"/>
      <c r="CA97" s="22"/>
    </row>
    <row r="98" spans="1:79" s="82" customFormat="1" ht="13.5" customHeight="1">
      <c r="B98" s="278"/>
      <c r="C98" s="278"/>
      <c r="D98" s="278"/>
      <c r="E98" s="278"/>
      <c r="F98" s="278"/>
      <c r="G98" s="278"/>
      <c r="H98" s="181"/>
      <c r="I98" s="182"/>
      <c r="J98" s="182"/>
      <c r="K98" s="182"/>
      <c r="L98" s="213" t="s">
        <v>103</v>
      </c>
      <c r="M98" s="214"/>
      <c r="N98" s="279" t="str">
        <f>IF(ISNUMBER(H98),B98*H98,"")</f>
        <v/>
      </c>
      <c r="O98" s="279"/>
      <c r="P98" s="279"/>
      <c r="Q98" s="279"/>
      <c r="R98" s="279"/>
      <c r="S98" s="279"/>
      <c r="T98" s="279"/>
      <c r="U98" s="279"/>
      <c r="V98" s="279"/>
      <c r="W98" s="277"/>
      <c r="X98" s="277"/>
      <c r="Y98" s="277"/>
      <c r="Z98" s="277"/>
      <c r="AA98" s="277"/>
      <c r="AB98" s="277"/>
      <c r="AC98" s="277"/>
      <c r="AD98" s="277"/>
      <c r="AE98" s="277"/>
      <c r="AF98" s="277"/>
      <c r="AG98" s="277"/>
      <c r="AH98" s="277"/>
      <c r="AI98" s="33"/>
      <c r="AJ98" s="68"/>
      <c r="AS98" s="111"/>
      <c r="BX98" s="22"/>
      <c r="BY98" s="22"/>
      <c r="BZ98" s="22"/>
      <c r="CA98" s="22"/>
    </row>
    <row r="99" spans="1:79" s="82" customFormat="1" ht="15" customHeight="1">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33"/>
      <c r="AJ99" s="68"/>
      <c r="AS99" s="111"/>
      <c r="BX99" s="22"/>
      <c r="BY99" s="22"/>
      <c r="BZ99" s="22"/>
      <c r="CA99" s="22"/>
    </row>
    <row r="100" spans="1:79" s="82" customFormat="1" ht="15" customHeight="1">
      <c r="B100" s="69" t="s">
        <v>93</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33"/>
      <c r="AJ100" s="68"/>
      <c r="AS100" s="111"/>
      <c r="BX100" s="22"/>
      <c r="BY100" s="22"/>
      <c r="BZ100" s="22"/>
      <c r="CA100" s="22"/>
    </row>
    <row r="101" spans="1:79" s="82" customFormat="1" ht="13.5" customHeight="1">
      <c r="B101" s="245" t="s">
        <v>92</v>
      </c>
      <c r="C101" s="245"/>
      <c r="D101" s="245"/>
      <c r="E101" s="245"/>
      <c r="F101" s="245"/>
      <c r="G101" s="245"/>
      <c r="H101" s="245" t="s">
        <v>91</v>
      </c>
      <c r="I101" s="245"/>
      <c r="J101" s="245"/>
      <c r="K101" s="245"/>
      <c r="L101" s="245"/>
      <c r="M101" s="245"/>
      <c r="N101" s="245" t="s">
        <v>81</v>
      </c>
      <c r="O101" s="245"/>
      <c r="P101" s="245"/>
      <c r="Q101" s="245"/>
      <c r="R101" s="245"/>
      <c r="S101" s="245"/>
      <c r="T101" s="245"/>
      <c r="U101" s="245"/>
      <c r="V101" s="245"/>
      <c r="W101" s="284" t="s">
        <v>1</v>
      </c>
      <c r="X101" s="284"/>
      <c r="Y101" s="284"/>
      <c r="Z101" s="284"/>
      <c r="AA101" s="284"/>
      <c r="AB101" s="284"/>
      <c r="AC101" s="284"/>
      <c r="AD101" s="284"/>
      <c r="AE101" s="284"/>
      <c r="AF101" s="284"/>
      <c r="AG101" s="284"/>
      <c r="AH101" s="284"/>
      <c r="AI101" s="33"/>
      <c r="AJ101" s="68"/>
      <c r="AS101" s="111"/>
      <c r="BX101" s="22"/>
      <c r="BY101" s="22"/>
      <c r="BZ101" s="22"/>
      <c r="CA101" s="22"/>
    </row>
    <row r="102" spans="1:79" s="82" customFormat="1" ht="13.5" customHeight="1">
      <c r="B102" s="245"/>
      <c r="C102" s="245"/>
      <c r="D102" s="245"/>
      <c r="E102" s="245"/>
      <c r="F102" s="245"/>
      <c r="G102" s="245"/>
      <c r="H102" s="245"/>
      <c r="I102" s="245"/>
      <c r="J102" s="245"/>
      <c r="K102" s="245"/>
      <c r="L102" s="245"/>
      <c r="M102" s="245"/>
      <c r="N102" s="245"/>
      <c r="O102" s="245"/>
      <c r="P102" s="245"/>
      <c r="Q102" s="245"/>
      <c r="R102" s="245"/>
      <c r="S102" s="245"/>
      <c r="T102" s="245"/>
      <c r="U102" s="245"/>
      <c r="V102" s="245"/>
      <c r="W102" s="284"/>
      <c r="X102" s="284"/>
      <c r="Y102" s="284"/>
      <c r="Z102" s="284"/>
      <c r="AA102" s="284"/>
      <c r="AB102" s="284"/>
      <c r="AC102" s="284"/>
      <c r="AD102" s="284"/>
      <c r="AE102" s="284"/>
      <c r="AF102" s="284"/>
      <c r="AG102" s="284"/>
      <c r="AH102" s="284"/>
      <c r="AI102" s="33"/>
      <c r="AJ102" s="68"/>
      <c r="AS102" s="111"/>
      <c r="BX102" s="22"/>
      <c r="BY102" s="22"/>
      <c r="BZ102" s="22"/>
      <c r="CA102" s="22"/>
    </row>
    <row r="103" spans="1:79" s="82" customFormat="1" ht="13.5" customHeight="1">
      <c r="B103" s="275"/>
      <c r="C103" s="275"/>
      <c r="D103" s="275"/>
      <c r="E103" s="275"/>
      <c r="F103" s="275"/>
      <c r="G103" s="275"/>
      <c r="H103" s="280"/>
      <c r="I103" s="281"/>
      <c r="J103" s="281"/>
      <c r="K103" s="281"/>
      <c r="L103" s="282"/>
      <c r="M103" s="283"/>
      <c r="N103" s="276" t="str">
        <f>IF(ISNUMBER(H103),B104*H103,IF(H103=$BX$1,$BX$1,""))</f>
        <v/>
      </c>
      <c r="O103" s="276"/>
      <c r="P103" s="276"/>
      <c r="Q103" s="276"/>
      <c r="R103" s="276"/>
      <c r="S103" s="276"/>
      <c r="T103" s="276"/>
      <c r="U103" s="276"/>
      <c r="V103" s="276"/>
      <c r="W103" s="277"/>
      <c r="X103" s="277"/>
      <c r="Y103" s="277"/>
      <c r="Z103" s="277"/>
      <c r="AA103" s="277"/>
      <c r="AB103" s="277"/>
      <c r="AC103" s="277"/>
      <c r="AD103" s="277"/>
      <c r="AE103" s="277"/>
      <c r="AF103" s="277"/>
      <c r="AG103" s="277"/>
      <c r="AH103" s="277"/>
      <c r="AI103" s="33"/>
      <c r="AJ103" s="68"/>
      <c r="AS103" s="111"/>
      <c r="BX103" s="22"/>
      <c r="BY103" s="22"/>
      <c r="BZ103" s="22"/>
      <c r="CA103" s="22"/>
    </row>
    <row r="104" spans="1:79" s="82" customFormat="1" ht="13.5" customHeight="1">
      <c r="B104" s="278"/>
      <c r="C104" s="278"/>
      <c r="D104" s="278"/>
      <c r="E104" s="278"/>
      <c r="F104" s="278"/>
      <c r="G104" s="278"/>
      <c r="H104" s="181"/>
      <c r="I104" s="182"/>
      <c r="J104" s="182"/>
      <c r="K104" s="182"/>
      <c r="L104" s="213" t="s">
        <v>103</v>
      </c>
      <c r="M104" s="214"/>
      <c r="N104" s="279" t="str">
        <f>IF(ISNUMBER(H104),B104*H104,"")</f>
        <v/>
      </c>
      <c r="O104" s="279"/>
      <c r="P104" s="279"/>
      <c r="Q104" s="279"/>
      <c r="R104" s="279"/>
      <c r="S104" s="279"/>
      <c r="T104" s="279"/>
      <c r="U104" s="279"/>
      <c r="V104" s="279"/>
      <c r="W104" s="277"/>
      <c r="X104" s="277"/>
      <c r="Y104" s="277"/>
      <c r="Z104" s="277"/>
      <c r="AA104" s="277"/>
      <c r="AB104" s="277"/>
      <c r="AC104" s="277"/>
      <c r="AD104" s="277"/>
      <c r="AE104" s="277"/>
      <c r="AF104" s="277"/>
      <c r="AG104" s="277"/>
      <c r="AH104" s="277"/>
      <c r="AI104" s="33"/>
      <c r="AJ104" s="68"/>
      <c r="AS104" s="111"/>
      <c r="BX104" s="22"/>
      <c r="BY104" s="22"/>
      <c r="BZ104" s="22"/>
      <c r="CA104" s="22"/>
    </row>
    <row r="105" spans="1:79" s="82" customFormat="1" ht="15" customHeight="1">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33"/>
      <c r="AJ105" s="68"/>
      <c r="AS105" s="111"/>
      <c r="BX105" s="22"/>
      <c r="BY105" s="22"/>
      <c r="BZ105" s="22"/>
      <c r="CA105" s="22"/>
    </row>
    <row r="106" spans="1:79" s="82" customFormat="1" ht="15" customHeight="1" outlineLevel="1">
      <c r="A106" s="76"/>
      <c r="B106" s="69" t="s">
        <v>94</v>
      </c>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33"/>
      <c r="AJ106" s="68"/>
      <c r="AS106" s="111"/>
      <c r="BX106" s="22"/>
      <c r="BY106" s="22"/>
      <c r="BZ106" s="22"/>
      <c r="CA106" s="22"/>
    </row>
    <row r="107" spans="1:79" s="82" customFormat="1" ht="13.5" customHeight="1" outlineLevel="1">
      <c r="A107" s="77"/>
      <c r="B107" s="254" t="s">
        <v>2</v>
      </c>
      <c r="C107" s="255"/>
      <c r="D107" s="255"/>
      <c r="E107" s="255"/>
      <c r="F107" s="255"/>
      <c r="G107" s="255"/>
      <c r="H107" s="256"/>
      <c r="I107" s="245" t="s">
        <v>80</v>
      </c>
      <c r="J107" s="245"/>
      <c r="K107" s="245"/>
      <c r="L107" s="245"/>
      <c r="M107" s="245"/>
      <c r="N107" s="245"/>
      <c r="O107" s="245" t="s">
        <v>79</v>
      </c>
      <c r="P107" s="245"/>
      <c r="Q107" s="245"/>
      <c r="R107" s="245"/>
      <c r="S107" s="245"/>
      <c r="T107" s="245"/>
      <c r="U107" s="245" t="s">
        <v>81</v>
      </c>
      <c r="V107" s="245"/>
      <c r="W107" s="245"/>
      <c r="X107" s="245"/>
      <c r="Y107" s="245"/>
      <c r="Z107" s="245"/>
      <c r="AA107" s="245"/>
      <c r="AB107" s="245"/>
      <c r="AC107" s="245"/>
      <c r="AD107" s="246" t="s">
        <v>1</v>
      </c>
      <c r="AE107" s="247"/>
      <c r="AF107" s="247"/>
      <c r="AG107" s="247"/>
      <c r="AH107" s="248"/>
      <c r="AI107" s="391" t="s">
        <v>219</v>
      </c>
      <c r="AJ107" s="68"/>
      <c r="AS107" s="111"/>
      <c r="BX107" s="22"/>
      <c r="BY107" s="22"/>
      <c r="BZ107" s="22"/>
      <c r="CA107" s="22"/>
    </row>
    <row r="108" spans="1:79" s="82" customFormat="1" ht="13.5" customHeight="1" outlineLevel="1">
      <c r="A108" s="77"/>
      <c r="B108" s="266"/>
      <c r="C108" s="267"/>
      <c r="D108" s="267"/>
      <c r="E108" s="267"/>
      <c r="F108" s="267"/>
      <c r="G108" s="267"/>
      <c r="H108" s="268"/>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6"/>
      <c r="AE108" s="247"/>
      <c r="AF108" s="247"/>
      <c r="AG108" s="247"/>
      <c r="AH108" s="248"/>
      <c r="AI108" s="391"/>
      <c r="AJ108" s="68"/>
      <c r="AS108" s="111"/>
      <c r="BX108" s="22"/>
      <c r="BY108" s="22"/>
      <c r="BZ108" s="22"/>
      <c r="CA108" s="22"/>
    </row>
    <row r="109" spans="1:79" s="82" customFormat="1" ht="13.5" customHeight="1" outlineLevel="1">
      <c r="A109" s="77"/>
      <c r="B109" s="154" t="s">
        <v>87</v>
      </c>
      <c r="C109" s="155"/>
      <c r="D109" s="155"/>
      <c r="E109" s="155"/>
      <c r="F109" s="155"/>
      <c r="G109" s="155"/>
      <c r="H109" s="156"/>
      <c r="I109" s="305"/>
      <c r="J109" s="306"/>
      <c r="K109" s="306"/>
      <c r="L109" s="306"/>
      <c r="M109" s="306"/>
      <c r="N109" s="307"/>
      <c r="O109" s="232" t="str">
        <f>IF(ISNUMBER(O111),O111,IF(O111=$BX$1,$BX$1,""))</f>
        <v/>
      </c>
      <c r="P109" s="232"/>
      <c r="Q109" s="232"/>
      <c r="R109" s="232"/>
      <c r="S109" s="232"/>
      <c r="T109" s="232"/>
      <c r="U109" s="232" t="str">
        <f>IF(ISNUMBER(U111),U111,IF(U111=$BX$1,$BX$1,""))</f>
        <v/>
      </c>
      <c r="V109" s="232"/>
      <c r="W109" s="232"/>
      <c r="X109" s="232"/>
      <c r="Y109" s="232"/>
      <c r="Z109" s="232"/>
      <c r="AA109" s="232"/>
      <c r="AB109" s="232"/>
      <c r="AC109" s="232"/>
      <c r="AD109" s="175"/>
      <c r="AE109" s="176"/>
      <c r="AF109" s="176"/>
      <c r="AG109" s="176"/>
      <c r="AH109" s="177"/>
      <c r="AI109" s="391"/>
      <c r="AJ109" s="68"/>
      <c r="AS109" s="111"/>
      <c r="BX109" s="22"/>
      <c r="BY109" s="22"/>
      <c r="BZ109" s="22"/>
      <c r="CA109" s="22"/>
    </row>
    <row r="110" spans="1:79" s="82" customFormat="1" ht="13.5" customHeight="1" outlineLevel="1">
      <c r="A110" s="77"/>
      <c r="B110" s="249"/>
      <c r="C110" s="250"/>
      <c r="D110" s="250"/>
      <c r="E110" s="250"/>
      <c r="F110" s="250"/>
      <c r="G110" s="250"/>
      <c r="H110" s="251"/>
      <c r="I110" s="308"/>
      <c r="J110" s="309"/>
      <c r="K110" s="309"/>
      <c r="L110" s="309"/>
      <c r="M110" s="309"/>
      <c r="N110" s="310"/>
      <c r="O110" s="196" t="str">
        <f>IF(ISNUMBER(O112),O112,"")</f>
        <v/>
      </c>
      <c r="P110" s="197"/>
      <c r="Q110" s="197"/>
      <c r="R110" s="197"/>
      <c r="S110" s="197"/>
      <c r="T110" s="198"/>
      <c r="U110" s="196" t="str">
        <f>IF(ISNUMBER(U112),U112,"")</f>
        <v/>
      </c>
      <c r="V110" s="197"/>
      <c r="W110" s="197"/>
      <c r="X110" s="197"/>
      <c r="Y110" s="197"/>
      <c r="Z110" s="197"/>
      <c r="AA110" s="197"/>
      <c r="AB110" s="197"/>
      <c r="AC110" s="198"/>
      <c r="AD110" s="178"/>
      <c r="AE110" s="179"/>
      <c r="AF110" s="179"/>
      <c r="AG110" s="179"/>
      <c r="AH110" s="180"/>
      <c r="AI110" s="391"/>
      <c r="AJ110" s="68"/>
      <c r="AS110" s="111"/>
      <c r="BX110" s="22"/>
      <c r="BY110" s="22"/>
      <c r="BZ110" s="22"/>
      <c r="CA110" s="22"/>
    </row>
    <row r="111" spans="1:79" s="82" customFormat="1" ht="13.5" customHeight="1" outlineLevel="1">
      <c r="A111" s="69"/>
      <c r="B111" s="86"/>
      <c r="C111" s="154" t="s">
        <v>67</v>
      </c>
      <c r="D111" s="155"/>
      <c r="E111" s="155"/>
      <c r="F111" s="155"/>
      <c r="G111" s="155"/>
      <c r="H111" s="156"/>
      <c r="I111" s="193"/>
      <c r="J111" s="194"/>
      <c r="K111" s="194"/>
      <c r="L111" s="194"/>
      <c r="M111" s="194"/>
      <c r="N111" s="195"/>
      <c r="O111" s="174"/>
      <c r="P111" s="174"/>
      <c r="Q111" s="174"/>
      <c r="R111" s="174"/>
      <c r="S111" s="174"/>
      <c r="T111" s="174"/>
      <c r="U111" s="232" t="str">
        <f>IF(ISNUMBER(O111),I112*O111/10,IF(O111=$BX$1,$BX$1,""))</f>
        <v/>
      </c>
      <c r="V111" s="232"/>
      <c r="W111" s="232"/>
      <c r="X111" s="232"/>
      <c r="Y111" s="232"/>
      <c r="Z111" s="232"/>
      <c r="AA111" s="232"/>
      <c r="AB111" s="232"/>
      <c r="AC111" s="232"/>
      <c r="AD111" s="175"/>
      <c r="AE111" s="176"/>
      <c r="AF111" s="176"/>
      <c r="AG111" s="176"/>
      <c r="AH111" s="177"/>
      <c r="AI111" s="391"/>
      <c r="AJ111" s="68"/>
      <c r="AS111" s="111"/>
      <c r="BX111" s="22"/>
      <c r="BY111" s="22"/>
      <c r="BZ111" s="22"/>
      <c r="CA111" s="22"/>
    </row>
    <row r="112" spans="1:79" s="82" customFormat="1" ht="13.5" customHeight="1" outlineLevel="1">
      <c r="A112" s="69"/>
      <c r="B112" s="86"/>
      <c r="C112" s="157"/>
      <c r="D112" s="158"/>
      <c r="E112" s="158"/>
      <c r="F112" s="158"/>
      <c r="G112" s="158"/>
      <c r="H112" s="159"/>
      <c r="I112" s="234"/>
      <c r="J112" s="234"/>
      <c r="K112" s="234"/>
      <c r="L112" s="234"/>
      <c r="M112" s="234"/>
      <c r="N112" s="234"/>
      <c r="O112" s="234"/>
      <c r="P112" s="234"/>
      <c r="Q112" s="234"/>
      <c r="R112" s="234"/>
      <c r="S112" s="234"/>
      <c r="T112" s="234"/>
      <c r="U112" s="233" t="str">
        <f>IF(ISNUMBER(O112),ROUNDDOWN(I112*O112/10,-1),"")</f>
        <v/>
      </c>
      <c r="V112" s="233"/>
      <c r="W112" s="233"/>
      <c r="X112" s="233"/>
      <c r="Y112" s="233"/>
      <c r="Z112" s="233"/>
      <c r="AA112" s="233"/>
      <c r="AB112" s="233"/>
      <c r="AC112" s="233"/>
      <c r="AD112" s="178"/>
      <c r="AE112" s="179"/>
      <c r="AF112" s="179"/>
      <c r="AG112" s="179"/>
      <c r="AH112" s="180"/>
      <c r="AI112" s="391"/>
      <c r="AJ112" s="68"/>
      <c r="AS112" s="111"/>
      <c r="BX112" s="22"/>
      <c r="BY112" s="22"/>
      <c r="BZ112" s="22"/>
      <c r="CA112" s="22"/>
    </row>
    <row r="113" spans="1:79" s="82" customFormat="1" ht="13.5" customHeight="1" outlineLevel="1">
      <c r="A113" s="77"/>
      <c r="B113" s="154" t="s">
        <v>86</v>
      </c>
      <c r="C113" s="155"/>
      <c r="D113" s="155"/>
      <c r="E113" s="155"/>
      <c r="F113" s="155"/>
      <c r="G113" s="155"/>
      <c r="H113" s="156"/>
      <c r="I113" s="168"/>
      <c r="J113" s="169"/>
      <c r="K113" s="169"/>
      <c r="L113" s="169"/>
      <c r="M113" s="169"/>
      <c r="N113" s="170"/>
      <c r="O113" s="232" t="str">
        <f>IF(ISNUMBER(O115),O115,IF(O115=$BX$1,$BX$1,""))</f>
        <v/>
      </c>
      <c r="P113" s="232"/>
      <c r="Q113" s="232"/>
      <c r="R113" s="232"/>
      <c r="S113" s="232"/>
      <c r="T113" s="232"/>
      <c r="U113" s="232" t="str">
        <f>IF(ISNUMBER(U115),U115,IF(U115=$BX$1,$BX$1,""))</f>
        <v/>
      </c>
      <c r="V113" s="232"/>
      <c r="W113" s="232"/>
      <c r="X113" s="232"/>
      <c r="Y113" s="232"/>
      <c r="Z113" s="232"/>
      <c r="AA113" s="232"/>
      <c r="AB113" s="232"/>
      <c r="AC113" s="232"/>
      <c r="AD113" s="175"/>
      <c r="AE113" s="176"/>
      <c r="AF113" s="176"/>
      <c r="AG113" s="176"/>
      <c r="AH113" s="177"/>
      <c r="AI113" s="115"/>
      <c r="AJ113" s="68"/>
      <c r="AS113" s="111"/>
      <c r="BX113" s="22"/>
      <c r="BY113" s="22"/>
      <c r="BZ113" s="22"/>
      <c r="CA113" s="22"/>
    </row>
    <row r="114" spans="1:79" s="82" customFormat="1" ht="13.5" customHeight="1" outlineLevel="1">
      <c r="A114" s="77"/>
      <c r="B114" s="249"/>
      <c r="C114" s="250"/>
      <c r="D114" s="250"/>
      <c r="E114" s="250"/>
      <c r="F114" s="250"/>
      <c r="G114" s="250"/>
      <c r="H114" s="251"/>
      <c r="I114" s="171"/>
      <c r="J114" s="172"/>
      <c r="K114" s="172"/>
      <c r="L114" s="172"/>
      <c r="M114" s="172"/>
      <c r="N114" s="173"/>
      <c r="O114" s="196" t="str">
        <f>IF(ISNUMBER(O116),O116,"")</f>
        <v/>
      </c>
      <c r="P114" s="197"/>
      <c r="Q114" s="197"/>
      <c r="R114" s="197"/>
      <c r="S114" s="197"/>
      <c r="T114" s="198"/>
      <c r="U114" s="196" t="str">
        <f>IF(ISNUMBER(U116),U116,"")</f>
        <v/>
      </c>
      <c r="V114" s="197"/>
      <c r="W114" s="197"/>
      <c r="X114" s="197"/>
      <c r="Y114" s="197"/>
      <c r="Z114" s="197"/>
      <c r="AA114" s="197"/>
      <c r="AB114" s="197"/>
      <c r="AC114" s="198"/>
      <c r="AD114" s="178"/>
      <c r="AE114" s="179"/>
      <c r="AF114" s="179"/>
      <c r="AG114" s="179"/>
      <c r="AH114" s="180"/>
      <c r="AI114" s="115"/>
      <c r="AJ114" s="68"/>
      <c r="AS114" s="111"/>
      <c r="BX114" s="22"/>
      <c r="BY114" s="22"/>
      <c r="BZ114" s="22"/>
      <c r="CA114" s="22"/>
    </row>
    <row r="115" spans="1:79" s="82" customFormat="1" ht="13.5" customHeight="1" outlineLevel="1">
      <c r="A115" s="69"/>
      <c r="B115" s="86"/>
      <c r="C115" s="154" t="s">
        <v>67</v>
      </c>
      <c r="D115" s="155"/>
      <c r="E115" s="155"/>
      <c r="F115" s="155"/>
      <c r="G115" s="155"/>
      <c r="H115" s="156"/>
      <c r="I115" s="193"/>
      <c r="J115" s="194"/>
      <c r="K115" s="194"/>
      <c r="L115" s="194"/>
      <c r="M115" s="194"/>
      <c r="N115" s="195"/>
      <c r="O115" s="174"/>
      <c r="P115" s="174"/>
      <c r="Q115" s="174"/>
      <c r="R115" s="174"/>
      <c r="S115" s="174"/>
      <c r="T115" s="174"/>
      <c r="U115" s="232" t="str">
        <f>IF(ISNUMBER(O115),I116*O115/10,IF(O115=$BX$1,$BX$1,""))</f>
        <v/>
      </c>
      <c r="V115" s="232"/>
      <c r="W115" s="232"/>
      <c r="X115" s="232"/>
      <c r="Y115" s="232"/>
      <c r="Z115" s="232"/>
      <c r="AA115" s="232"/>
      <c r="AB115" s="232"/>
      <c r="AC115" s="232"/>
      <c r="AD115" s="175"/>
      <c r="AE115" s="176"/>
      <c r="AF115" s="176"/>
      <c r="AG115" s="176"/>
      <c r="AH115" s="177"/>
      <c r="AI115" s="33"/>
      <c r="AJ115" s="68"/>
      <c r="AS115" s="111"/>
      <c r="BX115" s="22"/>
      <c r="BY115" s="22"/>
      <c r="BZ115" s="22"/>
      <c r="CA115" s="22"/>
    </row>
    <row r="116" spans="1:79" s="82" customFormat="1" ht="13.5" customHeight="1" outlineLevel="1">
      <c r="A116" s="69"/>
      <c r="B116" s="88"/>
      <c r="C116" s="157"/>
      <c r="D116" s="158"/>
      <c r="E116" s="158"/>
      <c r="F116" s="158"/>
      <c r="G116" s="158"/>
      <c r="H116" s="159"/>
      <c r="I116" s="234"/>
      <c r="J116" s="234"/>
      <c r="K116" s="234"/>
      <c r="L116" s="234"/>
      <c r="M116" s="234"/>
      <c r="N116" s="234"/>
      <c r="O116" s="234"/>
      <c r="P116" s="234"/>
      <c r="Q116" s="234"/>
      <c r="R116" s="234"/>
      <c r="S116" s="234"/>
      <c r="T116" s="234"/>
      <c r="U116" s="233" t="str">
        <f>IF(ISNUMBER(O116),ROUNDDOWN(I116*O116/10,-1),"")</f>
        <v/>
      </c>
      <c r="V116" s="233"/>
      <c r="W116" s="233"/>
      <c r="X116" s="233"/>
      <c r="Y116" s="233"/>
      <c r="Z116" s="233"/>
      <c r="AA116" s="233"/>
      <c r="AB116" s="233"/>
      <c r="AC116" s="233"/>
      <c r="AD116" s="178"/>
      <c r="AE116" s="179"/>
      <c r="AF116" s="179"/>
      <c r="AG116" s="179"/>
      <c r="AH116" s="180"/>
      <c r="AI116" s="33"/>
      <c r="AJ116" s="68"/>
      <c r="AS116" s="111"/>
      <c r="BX116" s="22"/>
      <c r="BY116" s="22"/>
      <c r="BZ116" s="22"/>
      <c r="CA116" s="22"/>
    </row>
    <row r="117" spans="1:79" s="82" customFormat="1" ht="13.5" customHeight="1" outlineLevel="1">
      <c r="A117" s="70"/>
      <c r="B117" s="184" t="s">
        <v>95</v>
      </c>
      <c r="C117" s="185"/>
      <c r="D117" s="185"/>
      <c r="E117" s="185"/>
      <c r="F117" s="185"/>
      <c r="G117" s="185"/>
      <c r="H117" s="186"/>
      <c r="I117" s="299"/>
      <c r="J117" s="300"/>
      <c r="K117" s="300"/>
      <c r="L117" s="300"/>
      <c r="M117" s="300"/>
      <c r="N117" s="301"/>
      <c r="O117" s="232" t="str">
        <f>IF(OR(ISNUMBER(O109),ISNUMBER(O113),O109=$BX$1,O113=$BX$1),IF(SUM(IF(ISNUMBER(O109),O109,IF(O109=$BX$1,0,O110)),IF(ISNUMBER(O113),O113,IF(O113=$BX$1,0,O114)))=0,$BX$1,SUM(IF(ISNUMBER(O109),O109,IF(O109=$BX$1,0,O110)),IF(ISNUMBER(O113),O113,IF(O113=$BX$1,0,O114)))),"")</f>
        <v/>
      </c>
      <c r="P117" s="232"/>
      <c r="Q117" s="232"/>
      <c r="R117" s="232"/>
      <c r="S117" s="232"/>
      <c r="T117" s="232"/>
      <c r="U117" s="232" t="str">
        <f>IF(OR(ISNUMBER(U109),ISNUMBER(U113),U109=$BX$1,U113=$BX$1),IF(SUM(IF(ISNUMBER(U109),U109,IF(U109=$BX$1,0,U110)),IF(ISNUMBER(U113),U113,IF(U113=$BX$1,0,U114)))=0,$BX$1,SUM(IF(ISNUMBER(U109),U109,IF(U109=$BX$1,0,U110)),IF(ISNUMBER(U113),U113,IF(U113=$BX$1,0,U114)))),"")</f>
        <v/>
      </c>
      <c r="V117" s="232"/>
      <c r="W117" s="232"/>
      <c r="X117" s="232"/>
      <c r="Y117" s="232"/>
      <c r="Z117" s="232"/>
      <c r="AA117" s="232"/>
      <c r="AB117" s="232"/>
      <c r="AC117" s="232"/>
      <c r="AD117" s="175"/>
      <c r="AE117" s="176"/>
      <c r="AF117" s="176"/>
      <c r="AG117" s="176"/>
      <c r="AH117" s="177"/>
      <c r="AI117" s="33"/>
      <c r="AJ117" s="68"/>
      <c r="AS117" s="111"/>
      <c r="BX117" s="22"/>
      <c r="BY117" s="22"/>
      <c r="BZ117" s="22"/>
      <c r="CA117" s="22"/>
    </row>
    <row r="118" spans="1:79" s="82" customFormat="1" ht="13.5" customHeight="1" outlineLevel="1">
      <c r="A118" s="70"/>
      <c r="B118" s="187"/>
      <c r="C118" s="188"/>
      <c r="D118" s="188"/>
      <c r="E118" s="188"/>
      <c r="F118" s="188"/>
      <c r="G118" s="188"/>
      <c r="H118" s="189"/>
      <c r="I118" s="302"/>
      <c r="J118" s="303"/>
      <c r="K118" s="303"/>
      <c r="L118" s="303"/>
      <c r="M118" s="303"/>
      <c r="N118" s="304"/>
      <c r="O118" s="196" t="str">
        <f>IF(OR(ISNUMBER(O110),ISNUMBER(O114)),SUM(O110,O114),"")</f>
        <v/>
      </c>
      <c r="P118" s="197"/>
      <c r="Q118" s="197"/>
      <c r="R118" s="197"/>
      <c r="S118" s="197"/>
      <c r="T118" s="198"/>
      <c r="U118" s="242" t="str">
        <f>IF(OR(ISNUMBER(U110),ISNUMBER(U114)),SUM(U110,U114),"")</f>
        <v/>
      </c>
      <c r="V118" s="243"/>
      <c r="W118" s="243"/>
      <c r="X118" s="243"/>
      <c r="Y118" s="243"/>
      <c r="Z118" s="243"/>
      <c r="AA118" s="243"/>
      <c r="AB118" s="243"/>
      <c r="AC118" s="244"/>
      <c r="AD118" s="178"/>
      <c r="AE118" s="179"/>
      <c r="AF118" s="179"/>
      <c r="AG118" s="179"/>
      <c r="AH118" s="180"/>
      <c r="AI118" s="33"/>
      <c r="AJ118" s="68"/>
      <c r="AS118" s="111"/>
      <c r="BX118" s="22"/>
      <c r="BY118" s="22"/>
      <c r="BZ118" s="22"/>
      <c r="CA118" s="22"/>
    </row>
    <row r="119" spans="1:79" s="82" customFormat="1" ht="15" customHeight="1" outlineLevel="1">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33"/>
      <c r="AJ119" s="68"/>
      <c r="AS119" s="111"/>
      <c r="BX119" s="22"/>
      <c r="BY119" s="22"/>
      <c r="BZ119" s="22"/>
      <c r="CA119" s="22"/>
    </row>
    <row r="120" spans="1:79" s="60" customFormat="1" ht="15" customHeight="1">
      <c r="A120" s="89" t="s">
        <v>72</v>
      </c>
      <c r="B120" s="90"/>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2"/>
      <c r="AF120" s="92"/>
      <c r="AG120" s="92"/>
      <c r="AH120" s="92"/>
      <c r="AI120" s="74"/>
      <c r="AJ120" s="68"/>
      <c r="AS120" s="111"/>
      <c r="BX120" s="22"/>
      <c r="BY120" s="22"/>
      <c r="BZ120" s="22"/>
      <c r="CA120" s="22"/>
    </row>
    <row r="121" spans="1:79" s="60" customFormat="1" ht="15" customHeight="1">
      <c r="A121" s="93"/>
      <c r="B121" s="90" t="str">
        <f>IF(AND(ISNUMBER('入力表（最初に入力）'!$F$6),'入力表（最初に入力）'!$A$7=1),BX121,IF(AND(ISNUMBER('入力表（最初に入力）'!$F$6),'入力表（最初に入力）'!$A$7=2),BX121,IF(AND(ISNUMBER('入力表（最初に入力）'!$F$6),'入力表（最初に入力）'!$A$7=3),BZ121,CA121)))</f>
        <v>ア．法に基づく促進計画の策定（実績）</v>
      </c>
      <c r="C121" s="91"/>
      <c r="D121" s="91"/>
      <c r="E121" s="91"/>
      <c r="F121" s="91"/>
      <c r="G121" s="91"/>
      <c r="H121" s="91"/>
      <c r="I121" s="91"/>
      <c r="J121" s="94"/>
      <c r="K121" s="94"/>
      <c r="L121" s="94"/>
      <c r="M121" s="94"/>
      <c r="N121" s="94"/>
      <c r="O121" s="94"/>
      <c r="P121" s="94"/>
      <c r="Q121" s="94"/>
      <c r="R121" s="94"/>
      <c r="S121" s="94"/>
      <c r="T121" s="94"/>
      <c r="U121" s="94"/>
      <c r="V121" s="94"/>
      <c r="W121" s="94"/>
      <c r="X121" s="94"/>
      <c r="Y121" s="94"/>
      <c r="Z121" s="94"/>
      <c r="AA121" s="94"/>
      <c r="AB121" s="94"/>
      <c r="AC121" s="94"/>
      <c r="AD121" s="94"/>
      <c r="AE121" s="95"/>
      <c r="AF121" s="95"/>
      <c r="AG121" s="95"/>
      <c r="AH121" s="95"/>
      <c r="AI121" s="74"/>
      <c r="AJ121" s="68"/>
      <c r="AS121" s="111"/>
      <c r="BX121" s="22" t="s">
        <v>96</v>
      </c>
      <c r="BY121" s="22"/>
      <c r="BZ121" s="22" t="s">
        <v>97</v>
      </c>
      <c r="CA121" s="22" t="s">
        <v>73</v>
      </c>
    </row>
    <row r="122" spans="1:79" s="60" customFormat="1" ht="13.5" customHeight="1">
      <c r="A122" s="96"/>
      <c r="B122" s="315" t="s">
        <v>74</v>
      </c>
      <c r="C122" s="315"/>
      <c r="D122" s="315"/>
      <c r="E122" s="315"/>
      <c r="F122" s="315"/>
      <c r="G122" s="315"/>
      <c r="H122" s="315"/>
      <c r="I122" s="315"/>
      <c r="J122" s="315"/>
      <c r="K122" s="295" t="s">
        <v>98</v>
      </c>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295"/>
      <c r="AI122" s="73"/>
      <c r="AJ122" s="68"/>
      <c r="AS122" s="111"/>
      <c r="BX122" s="22"/>
      <c r="BY122" s="22"/>
      <c r="BZ122" s="22"/>
      <c r="CA122" s="22"/>
    </row>
    <row r="123" spans="1:79" s="58" customFormat="1" ht="13.5" customHeight="1">
      <c r="A123" s="96"/>
      <c r="B123" s="294"/>
      <c r="C123" s="281"/>
      <c r="D123" s="281"/>
      <c r="E123" s="281"/>
      <c r="F123" s="281"/>
      <c r="G123" s="281"/>
      <c r="H123" s="281"/>
      <c r="I123" s="312"/>
      <c r="J123" s="313"/>
      <c r="K123" s="296"/>
      <c r="L123" s="297"/>
      <c r="M123" s="297"/>
      <c r="N123" s="297"/>
      <c r="O123" s="297"/>
      <c r="P123" s="297"/>
      <c r="Q123" s="297"/>
      <c r="R123" s="297"/>
      <c r="S123" s="297"/>
      <c r="T123" s="297"/>
      <c r="U123" s="297"/>
      <c r="V123" s="297"/>
      <c r="W123" s="297"/>
      <c r="X123" s="297"/>
      <c r="Y123" s="297"/>
      <c r="Z123" s="297"/>
      <c r="AA123" s="297"/>
      <c r="AB123" s="297"/>
      <c r="AC123" s="297"/>
      <c r="AD123" s="297"/>
      <c r="AE123" s="297"/>
      <c r="AF123" s="297"/>
      <c r="AG123" s="297"/>
      <c r="AH123" s="298"/>
      <c r="AI123" s="73"/>
      <c r="AJ123" s="1"/>
      <c r="AS123" s="111"/>
      <c r="BX123" s="22"/>
      <c r="BY123" s="22"/>
      <c r="BZ123" s="22"/>
      <c r="CA123" s="22"/>
    </row>
    <row r="124" spans="1:79" s="58" customFormat="1" ht="13.5" customHeight="1">
      <c r="A124" s="96"/>
      <c r="B124" s="181"/>
      <c r="C124" s="182"/>
      <c r="D124" s="182"/>
      <c r="E124" s="182"/>
      <c r="F124" s="182"/>
      <c r="G124" s="182"/>
      <c r="H124" s="182"/>
      <c r="I124" s="228" t="s">
        <v>9</v>
      </c>
      <c r="J124" s="229"/>
      <c r="K124" s="178"/>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80"/>
      <c r="AI124" s="73"/>
      <c r="AJ124" s="1"/>
      <c r="AS124" s="111"/>
      <c r="BX124" s="22"/>
      <c r="BY124" s="22"/>
      <c r="BZ124" s="22"/>
      <c r="CA124" s="22"/>
    </row>
    <row r="125" spans="1:79" s="60" customFormat="1" ht="15" customHeight="1">
      <c r="A125" s="97"/>
      <c r="B125" s="90"/>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2"/>
      <c r="AF125" s="92"/>
      <c r="AG125" s="92"/>
      <c r="AH125" s="92"/>
      <c r="AI125" s="75"/>
      <c r="AJ125" s="68"/>
      <c r="AS125" s="111"/>
      <c r="BX125" s="22"/>
      <c r="BY125" s="22"/>
      <c r="BZ125" s="22"/>
      <c r="CA125" s="22"/>
    </row>
    <row r="126" spans="1:79" s="60" customFormat="1" ht="15" customHeight="1">
      <c r="A126" s="97"/>
      <c r="B126" s="90" t="str">
        <f>IF(AND(ISNUMBER('入力表（最初に入力）'!$F$6),'入力表（最初に入力）'!$A$7=1),BX126,IF(AND(ISNUMBER('入力表（最初に入力）'!$F$6),'入力表（最初に入力）'!$A$7=2),BX126,IF(AND(ISNUMBER('入力表（最初に入力）'!$F$6),'入力表（最初に入力）'!$A$7=3),BZ126,CA126)))</f>
        <v>イ．事業計画認定計画（実績）</v>
      </c>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2"/>
      <c r="AF126" s="92"/>
      <c r="AG126" s="92"/>
      <c r="AH126" s="92"/>
      <c r="AI126" s="75"/>
      <c r="AJ126" s="68"/>
      <c r="AS126" s="111"/>
      <c r="BX126" s="22" t="s">
        <v>99</v>
      </c>
      <c r="BY126" s="22"/>
      <c r="BZ126" s="22" t="s">
        <v>100</v>
      </c>
      <c r="CA126" s="22" t="s">
        <v>101</v>
      </c>
    </row>
    <row r="127" spans="1:79" s="60" customFormat="1" ht="15" customHeight="1">
      <c r="A127" s="97"/>
      <c r="B127" s="90" t="s">
        <v>204</v>
      </c>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2"/>
      <c r="AF127" s="92"/>
      <c r="AG127" s="92"/>
      <c r="AH127" s="92"/>
      <c r="AI127" s="75"/>
      <c r="AJ127" s="68"/>
      <c r="AS127" s="111"/>
      <c r="BX127" s="22"/>
      <c r="BY127" s="22"/>
      <c r="BZ127" s="22"/>
      <c r="CA127" s="22"/>
    </row>
    <row r="128" spans="1:79" s="60" customFormat="1" ht="13.5" customHeight="1">
      <c r="A128" s="71"/>
      <c r="B128" s="284" t="s">
        <v>75</v>
      </c>
      <c r="C128" s="284"/>
      <c r="D128" s="284"/>
      <c r="E128" s="284"/>
      <c r="F128" s="284"/>
      <c r="G128" s="284"/>
      <c r="H128" s="284"/>
      <c r="I128" s="284"/>
      <c r="J128" s="284"/>
      <c r="K128" s="245" t="s">
        <v>76</v>
      </c>
      <c r="L128" s="245"/>
      <c r="M128" s="245"/>
      <c r="N128" s="245"/>
      <c r="O128" s="245"/>
      <c r="P128" s="245"/>
      <c r="Q128" s="245"/>
      <c r="R128" s="245"/>
      <c r="S128" s="245"/>
      <c r="T128" s="245" t="s">
        <v>1</v>
      </c>
      <c r="U128" s="245"/>
      <c r="V128" s="245"/>
      <c r="W128" s="245"/>
      <c r="X128" s="245"/>
      <c r="Y128" s="245"/>
      <c r="Z128" s="245"/>
      <c r="AA128" s="245"/>
      <c r="AB128" s="245"/>
      <c r="AC128" s="245"/>
      <c r="AD128" s="245"/>
      <c r="AE128" s="245"/>
      <c r="AF128" s="245"/>
      <c r="AG128" s="245"/>
      <c r="AH128" s="245"/>
      <c r="AI128" s="73"/>
      <c r="AJ128" s="68"/>
      <c r="AS128" s="111"/>
      <c r="BX128" s="22"/>
      <c r="BY128" s="22"/>
      <c r="BZ128" s="22"/>
      <c r="CA128" s="22"/>
    </row>
    <row r="129" spans="1:79" s="60" customFormat="1" ht="13.5" customHeight="1">
      <c r="A129" s="71"/>
      <c r="B129" s="294"/>
      <c r="C129" s="281"/>
      <c r="D129" s="281"/>
      <c r="E129" s="281"/>
      <c r="F129" s="281"/>
      <c r="G129" s="281"/>
      <c r="H129" s="281"/>
      <c r="I129" s="312"/>
      <c r="J129" s="313"/>
      <c r="K129" s="294"/>
      <c r="L129" s="311"/>
      <c r="M129" s="311"/>
      <c r="N129" s="311"/>
      <c r="O129" s="311"/>
      <c r="P129" s="311"/>
      <c r="Q129" s="311"/>
      <c r="R129" s="211"/>
      <c r="S129" s="212"/>
      <c r="T129" s="296"/>
      <c r="U129" s="297"/>
      <c r="V129" s="297"/>
      <c r="W129" s="297"/>
      <c r="X129" s="297"/>
      <c r="Y129" s="297"/>
      <c r="Z129" s="297"/>
      <c r="AA129" s="297"/>
      <c r="AB129" s="297"/>
      <c r="AC129" s="297"/>
      <c r="AD129" s="297"/>
      <c r="AE129" s="297"/>
      <c r="AF129" s="297"/>
      <c r="AG129" s="297"/>
      <c r="AH129" s="298"/>
      <c r="AI129" s="73"/>
      <c r="AJ129" s="68"/>
      <c r="AS129" s="111"/>
      <c r="BX129" s="22"/>
      <c r="BY129" s="22"/>
      <c r="BZ129" s="22"/>
      <c r="CA129" s="22"/>
    </row>
    <row r="130" spans="1:79" s="60" customFormat="1" ht="13.5" customHeight="1">
      <c r="A130" s="71"/>
      <c r="B130" s="181"/>
      <c r="C130" s="182"/>
      <c r="D130" s="182"/>
      <c r="E130" s="182"/>
      <c r="F130" s="182"/>
      <c r="G130" s="182"/>
      <c r="H130" s="182"/>
      <c r="I130" s="228" t="s">
        <v>9</v>
      </c>
      <c r="J130" s="229"/>
      <c r="K130" s="181"/>
      <c r="L130" s="182"/>
      <c r="M130" s="182"/>
      <c r="N130" s="182"/>
      <c r="O130" s="182"/>
      <c r="P130" s="182"/>
      <c r="Q130" s="182"/>
      <c r="R130" s="213" t="s">
        <v>103</v>
      </c>
      <c r="S130" s="214"/>
      <c r="T130" s="178"/>
      <c r="U130" s="179"/>
      <c r="V130" s="179"/>
      <c r="W130" s="179"/>
      <c r="X130" s="179"/>
      <c r="Y130" s="179"/>
      <c r="Z130" s="179"/>
      <c r="AA130" s="179"/>
      <c r="AB130" s="179"/>
      <c r="AC130" s="179"/>
      <c r="AD130" s="179"/>
      <c r="AE130" s="179"/>
      <c r="AF130" s="179"/>
      <c r="AG130" s="179"/>
      <c r="AH130" s="180"/>
      <c r="AI130" s="73"/>
      <c r="AJ130" s="68"/>
      <c r="AS130" s="111"/>
      <c r="BX130" s="22"/>
      <c r="BY130" s="22"/>
      <c r="BZ130" s="22"/>
      <c r="CA130" s="22"/>
    </row>
    <row r="131" spans="1:79" s="60" customFormat="1" ht="15" customHeight="1">
      <c r="A131" s="71"/>
      <c r="B131" s="78"/>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79"/>
      <c r="AF131" s="79"/>
      <c r="AG131" s="79"/>
      <c r="AH131" s="79"/>
      <c r="AI131" s="75"/>
      <c r="AJ131" s="68"/>
      <c r="AS131" s="111"/>
      <c r="BX131" s="22"/>
      <c r="BY131" s="22"/>
      <c r="BZ131" s="22"/>
      <c r="CA131" s="22"/>
    </row>
    <row r="132" spans="1:79" s="60" customFormat="1" ht="15" customHeight="1">
      <c r="A132" s="71"/>
      <c r="B132" s="78" t="s">
        <v>102</v>
      </c>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79"/>
      <c r="AF132" s="79"/>
      <c r="AG132" s="79"/>
      <c r="AH132" s="79"/>
      <c r="AI132" s="75"/>
      <c r="AJ132" s="68"/>
      <c r="AS132" s="111"/>
      <c r="BX132" s="22"/>
      <c r="BY132" s="22"/>
      <c r="BZ132" s="22"/>
      <c r="CA132" s="22"/>
    </row>
    <row r="133" spans="1:79" s="60" customFormat="1" ht="13.5" customHeight="1">
      <c r="A133" s="71"/>
      <c r="B133" s="246" t="s">
        <v>2</v>
      </c>
      <c r="C133" s="247"/>
      <c r="D133" s="247"/>
      <c r="E133" s="247"/>
      <c r="F133" s="247"/>
      <c r="G133" s="247"/>
      <c r="H133" s="247"/>
      <c r="I133" s="247"/>
      <c r="J133" s="248"/>
      <c r="K133" s="215" t="s">
        <v>77</v>
      </c>
      <c r="L133" s="216"/>
      <c r="M133" s="216"/>
      <c r="N133" s="216"/>
      <c r="O133" s="216"/>
      <c r="P133" s="216"/>
      <c r="Q133" s="216"/>
      <c r="R133" s="216"/>
      <c r="S133" s="217"/>
      <c r="T133" s="215" t="s">
        <v>78</v>
      </c>
      <c r="U133" s="216"/>
      <c r="V133" s="216"/>
      <c r="W133" s="216"/>
      <c r="X133" s="216"/>
      <c r="Y133" s="216"/>
      <c r="Z133" s="216"/>
      <c r="AA133" s="216"/>
      <c r="AB133" s="217"/>
      <c r="AC133" s="215" t="s">
        <v>1</v>
      </c>
      <c r="AD133" s="216"/>
      <c r="AE133" s="216"/>
      <c r="AF133" s="216"/>
      <c r="AG133" s="216"/>
      <c r="AH133" s="217"/>
      <c r="AI133" s="75"/>
      <c r="AJ133" s="68"/>
      <c r="AS133" s="111"/>
      <c r="BX133" s="22"/>
      <c r="BY133" s="22"/>
      <c r="BZ133" s="22"/>
      <c r="CA133" s="22"/>
    </row>
    <row r="134" spans="1:79" s="60" customFormat="1" ht="13.5" customHeight="1">
      <c r="A134" s="71"/>
      <c r="B134" s="314" t="s">
        <v>37</v>
      </c>
      <c r="C134" s="149"/>
      <c r="D134" s="149"/>
      <c r="E134" s="149"/>
      <c r="F134" s="149"/>
      <c r="G134" s="149"/>
      <c r="H134" s="149"/>
      <c r="I134" s="149"/>
      <c r="J134" s="150"/>
      <c r="K134" s="294"/>
      <c r="L134" s="311"/>
      <c r="M134" s="311"/>
      <c r="N134" s="311"/>
      <c r="O134" s="311"/>
      <c r="P134" s="311"/>
      <c r="Q134" s="311"/>
      <c r="R134" s="312"/>
      <c r="S134" s="313"/>
      <c r="T134" s="294"/>
      <c r="U134" s="311"/>
      <c r="V134" s="311"/>
      <c r="W134" s="311"/>
      <c r="X134" s="311"/>
      <c r="Y134" s="311"/>
      <c r="Z134" s="311"/>
      <c r="AA134" s="211"/>
      <c r="AB134" s="212"/>
      <c r="AC134" s="296"/>
      <c r="AD134" s="297"/>
      <c r="AE134" s="297"/>
      <c r="AF134" s="297"/>
      <c r="AG134" s="297"/>
      <c r="AH134" s="298"/>
      <c r="AI134" s="75"/>
      <c r="AJ134" s="68"/>
      <c r="AS134" s="111"/>
      <c r="BX134" s="22"/>
      <c r="BY134" s="22"/>
      <c r="BZ134" s="22"/>
      <c r="CA134" s="22"/>
    </row>
    <row r="135" spans="1:79" s="60" customFormat="1" ht="13.5" customHeight="1">
      <c r="A135" s="71"/>
      <c r="B135" s="151"/>
      <c r="C135" s="152"/>
      <c r="D135" s="152"/>
      <c r="E135" s="152"/>
      <c r="F135" s="152"/>
      <c r="G135" s="152"/>
      <c r="H135" s="152"/>
      <c r="I135" s="152"/>
      <c r="J135" s="153"/>
      <c r="K135" s="181"/>
      <c r="L135" s="182"/>
      <c r="M135" s="182"/>
      <c r="N135" s="182"/>
      <c r="O135" s="182"/>
      <c r="P135" s="182"/>
      <c r="Q135" s="182"/>
      <c r="R135" s="228" t="s">
        <v>9</v>
      </c>
      <c r="S135" s="229"/>
      <c r="T135" s="181"/>
      <c r="U135" s="182"/>
      <c r="V135" s="182"/>
      <c r="W135" s="182"/>
      <c r="X135" s="182"/>
      <c r="Y135" s="182"/>
      <c r="Z135" s="182"/>
      <c r="AA135" s="213" t="s">
        <v>103</v>
      </c>
      <c r="AB135" s="214"/>
      <c r="AC135" s="178"/>
      <c r="AD135" s="179"/>
      <c r="AE135" s="179"/>
      <c r="AF135" s="179"/>
      <c r="AG135" s="179"/>
      <c r="AH135" s="180"/>
      <c r="AI135" s="75"/>
      <c r="AJ135" s="68"/>
      <c r="AS135" s="111"/>
      <c r="BX135" s="22"/>
      <c r="BY135" s="22"/>
      <c r="BZ135" s="22"/>
      <c r="CA135" s="22"/>
    </row>
    <row r="136" spans="1:79" s="60" customFormat="1" ht="13.5" customHeight="1">
      <c r="A136" s="71"/>
      <c r="B136" s="148" t="s">
        <v>195</v>
      </c>
      <c r="C136" s="149"/>
      <c r="D136" s="149"/>
      <c r="E136" s="149"/>
      <c r="F136" s="149"/>
      <c r="G136" s="149"/>
      <c r="H136" s="149"/>
      <c r="I136" s="149"/>
      <c r="J136" s="150"/>
      <c r="K136" s="294"/>
      <c r="L136" s="311"/>
      <c r="M136" s="311"/>
      <c r="N136" s="311"/>
      <c r="O136" s="311"/>
      <c r="P136" s="311"/>
      <c r="Q136" s="311"/>
      <c r="R136" s="312"/>
      <c r="S136" s="313"/>
      <c r="T136" s="294"/>
      <c r="U136" s="311"/>
      <c r="V136" s="311"/>
      <c r="W136" s="311"/>
      <c r="X136" s="311"/>
      <c r="Y136" s="311"/>
      <c r="Z136" s="311"/>
      <c r="AA136" s="211"/>
      <c r="AB136" s="212"/>
      <c r="AC136" s="296"/>
      <c r="AD136" s="297"/>
      <c r="AE136" s="297"/>
      <c r="AF136" s="297"/>
      <c r="AG136" s="297"/>
      <c r="AH136" s="298"/>
      <c r="AI136" s="75"/>
      <c r="AJ136" s="68"/>
      <c r="AS136" s="111"/>
      <c r="BX136" s="22"/>
      <c r="BY136" s="22"/>
      <c r="BZ136" s="22"/>
      <c r="CA136" s="22"/>
    </row>
    <row r="137" spans="1:79" s="60" customFormat="1" ht="13.5" customHeight="1">
      <c r="A137" s="71"/>
      <c r="B137" s="151"/>
      <c r="C137" s="152"/>
      <c r="D137" s="152"/>
      <c r="E137" s="152"/>
      <c r="F137" s="152"/>
      <c r="G137" s="152"/>
      <c r="H137" s="152"/>
      <c r="I137" s="152"/>
      <c r="J137" s="153"/>
      <c r="K137" s="181"/>
      <c r="L137" s="182"/>
      <c r="M137" s="182"/>
      <c r="N137" s="182"/>
      <c r="O137" s="182"/>
      <c r="P137" s="182"/>
      <c r="Q137" s="182"/>
      <c r="R137" s="228" t="s">
        <v>9</v>
      </c>
      <c r="S137" s="229"/>
      <c r="T137" s="181"/>
      <c r="U137" s="182"/>
      <c r="V137" s="182"/>
      <c r="W137" s="182"/>
      <c r="X137" s="182"/>
      <c r="Y137" s="182"/>
      <c r="Z137" s="182"/>
      <c r="AA137" s="213" t="s">
        <v>103</v>
      </c>
      <c r="AB137" s="214"/>
      <c r="AC137" s="178"/>
      <c r="AD137" s="179"/>
      <c r="AE137" s="179"/>
      <c r="AF137" s="179"/>
      <c r="AG137" s="179"/>
      <c r="AH137" s="180"/>
      <c r="AI137" s="75"/>
      <c r="AJ137" s="68"/>
      <c r="AS137" s="111"/>
      <c r="BX137" s="22"/>
      <c r="BY137" s="22"/>
      <c r="BZ137" s="22"/>
      <c r="CA137" s="22"/>
    </row>
    <row r="138" spans="1:79" s="60" customFormat="1" ht="13.5" customHeight="1">
      <c r="A138" s="71"/>
      <c r="B138" s="148" t="s">
        <v>196</v>
      </c>
      <c r="C138" s="149"/>
      <c r="D138" s="149"/>
      <c r="E138" s="149"/>
      <c r="F138" s="149"/>
      <c r="G138" s="149"/>
      <c r="H138" s="149"/>
      <c r="I138" s="149"/>
      <c r="J138" s="150"/>
      <c r="K138" s="294"/>
      <c r="L138" s="311"/>
      <c r="M138" s="311"/>
      <c r="N138" s="311"/>
      <c r="O138" s="311"/>
      <c r="P138" s="311"/>
      <c r="Q138" s="311"/>
      <c r="R138" s="312"/>
      <c r="S138" s="313"/>
      <c r="T138" s="294"/>
      <c r="U138" s="311"/>
      <c r="V138" s="311"/>
      <c r="W138" s="311"/>
      <c r="X138" s="311"/>
      <c r="Y138" s="311"/>
      <c r="Z138" s="311"/>
      <c r="AA138" s="211"/>
      <c r="AB138" s="212"/>
      <c r="AC138" s="296"/>
      <c r="AD138" s="297"/>
      <c r="AE138" s="297"/>
      <c r="AF138" s="297"/>
      <c r="AG138" s="297"/>
      <c r="AH138" s="298"/>
      <c r="AI138" s="75"/>
      <c r="AJ138" s="68"/>
      <c r="AS138" s="111"/>
      <c r="BX138" s="22"/>
      <c r="BY138" s="22"/>
      <c r="BZ138" s="22"/>
      <c r="CA138" s="22"/>
    </row>
    <row r="139" spans="1:79" s="60" customFormat="1" ht="13.5" customHeight="1">
      <c r="A139" s="71"/>
      <c r="B139" s="151"/>
      <c r="C139" s="152"/>
      <c r="D139" s="152"/>
      <c r="E139" s="152"/>
      <c r="F139" s="152"/>
      <c r="G139" s="152"/>
      <c r="H139" s="152"/>
      <c r="I139" s="152"/>
      <c r="J139" s="153"/>
      <c r="K139" s="181"/>
      <c r="L139" s="182"/>
      <c r="M139" s="182"/>
      <c r="N139" s="182"/>
      <c r="O139" s="182"/>
      <c r="P139" s="182"/>
      <c r="Q139" s="182"/>
      <c r="R139" s="228" t="s">
        <v>9</v>
      </c>
      <c r="S139" s="229"/>
      <c r="T139" s="181"/>
      <c r="U139" s="182"/>
      <c r="V139" s="182"/>
      <c r="W139" s="182"/>
      <c r="X139" s="182"/>
      <c r="Y139" s="182"/>
      <c r="Z139" s="182"/>
      <c r="AA139" s="213" t="s">
        <v>103</v>
      </c>
      <c r="AB139" s="214"/>
      <c r="AC139" s="178"/>
      <c r="AD139" s="179"/>
      <c r="AE139" s="179"/>
      <c r="AF139" s="179"/>
      <c r="AG139" s="179"/>
      <c r="AH139" s="180"/>
      <c r="AI139" s="75"/>
      <c r="AJ139" s="68"/>
      <c r="AS139" s="111"/>
      <c r="BX139" s="22"/>
      <c r="BY139" s="22"/>
      <c r="BZ139" s="22"/>
      <c r="CA139" s="22"/>
    </row>
    <row r="140" spans="1:79" s="60" customFormat="1" ht="15" customHeight="1">
      <c r="A140" s="82"/>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33"/>
      <c r="AJ140" s="68"/>
      <c r="AS140" s="111"/>
      <c r="BX140" s="22"/>
      <c r="BY140" s="22"/>
      <c r="BZ140" s="22"/>
      <c r="CA140" s="22"/>
    </row>
    <row r="141" spans="1:79" s="82" customFormat="1" ht="15" customHeight="1">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33"/>
      <c r="AJ141" s="68"/>
      <c r="AS141" s="111"/>
      <c r="BX141" s="22"/>
      <c r="BY141" s="22"/>
      <c r="BZ141" s="22"/>
      <c r="CA141" s="22"/>
    </row>
    <row r="142" spans="1:79" s="82" customFormat="1" ht="15" customHeight="1">
      <c r="A142" s="97"/>
      <c r="B142" s="90" t="str">
        <f>IF(AND(ISNUMBER('入力表（最初に入力）'!$F$6),'入力表（最初に入力）'!$A$7=1),BX142,IF(AND(ISNUMBER('入力表（最初に入力）'!$F$6),'入力表（最初に入力）'!$A$7=2),BX142,IF(AND(ISNUMBER('入力表（最初に入力）'!$F$6),'入力表（最初に入力）'!$A$7=3),BZ142,CA142)))</f>
        <v>ウ．広域協定認定計画（実績）</v>
      </c>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2"/>
      <c r="AF142" s="92"/>
      <c r="AG142" s="92"/>
      <c r="AH142" s="92"/>
      <c r="AI142" s="75"/>
      <c r="AJ142" s="68"/>
      <c r="AS142" s="111"/>
      <c r="BX142" s="22" t="s">
        <v>105</v>
      </c>
      <c r="BY142" s="22"/>
      <c r="BZ142" s="22" t="s">
        <v>106</v>
      </c>
      <c r="CA142" s="22" t="s">
        <v>104</v>
      </c>
    </row>
    <row r="143" spans="1:79" s="82" customFormat="1" ht="15" customHeight="1">
      <c r="A143" s="97"/>
      <c r="B143" s="90" t="s">
        <v>107</v>
      </c>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2"/>
      <c r="AF143" s="92"/>
      <c r="AG143" s="92"/>
      <c r="AH143" s="92"/>
      <c r="AI143" s="75"/>
      <c r="AJ143" s="68"/>
      <c r="AS143" s="111"/>
      <c r="BX143" s="22"/>
      <c r="BY143" s="22"/>
      <c r="BZ143" s="22"/>
      <c r="CA143" s="22"/>
    </row>
    <row r="144" spans="1:79" s="82" customFormat="1" ht="13.5" customHeight="1">
      <c r="A144" s="71"/>
      <c r="B144" s="284" t="s">
        <v>75</v>
      </c>
      <c r="C144" s="284"/>
      <c r="D144" s="284"/>
      <c r="E144" s="284"/>
      <c r="F144" s="284"/>
      <c r="G144" s="284"/>
      <c r="H144" s="284"/>
      <c r="I144" s="284"/>
      <c r="J144" s="284"/>
      <c r="K144" s="245" t="s">
        <v>76</v>
      </c>
      <c r="L144" s="245"/>
      <c r="M144" s="245"/>
      <c r="N144" s="245"/>
      <c r="O144" s="245"/>
      <c r="P144" s="245"/>
      <c r="Q144" s="245"/>
      <c r="R144" s="245"/>
      <c r="S144" s="245"/>
      <c r="T144" s="245" t="s">
        <v>1</v>
      </c>
      <c r="U144" s="245"/>
      <c r="V144" s="245"/>
      <c r="W144" s="245"/>
      <c r="X144" s="245"/>
      <c r="Y144" s="245"/>
      <c r="Z144" s="245"/>
      <c r="AA144" s="245"/>
      <c r="AB144" s="245"/>
      <c r="AC144" s="245"/>
      <c r="AD144" s="245"/>
      <c r="AE144" s="245"/>
      <c r="AF144" s="245"/>
      <c r="AG144" s="245"/>
      <c r="AH144" s="245"/>
      <c r="AI144" s="73"/>
      <c r="AJ144" s="68"/>
      <c r="AS144" s="111"/>
      <c r="BX144" s="22"/>
      <c r="BY144" s="22"/>
      <c r="BZ144" s="22"/>
      <c r="CA144" s="22"/>
    </row>
    <row r="145" spans="1:79" s="82" customFormat="1" ht="13.5" customHeight="1">
      <c r="A145" s="71"/>
      <c r="B145" s="294"/>
      <c r="C145" s="311"/>
      <c r="D145" s="311"/>
      <c r="E145" s="311"/>
      <c r="F145" s="311"/>
      <c r="G145" s="311"/>
      <c r="H145" s="311"/>
      <c r="I145" s="312"/>
      <c r="J145" s="313"/>
      <c r="K145" s="294"/>
      <c r="L145" s="311"/>
      <c r="M145" s="311"/>
      <c r="N145" s="311"/>
      <c r="O145" s="311"/>
      <c r="P145" s="311"/>
      <c r="Q145" s="311"/>
      <c r="R145" s="211"/>
      <c r="S145" s="212"/>
      <c r="T145" s="296"/>
      <c r="U145" s="297"/>
      <c r="V145" s="297"/>
      <c r="W145" s="297"/>
      <c r="X145" s="297"/>
      <c r="Y145" s="297"/>
      <c r="Z145" s="297"/>
      <c r="AA145" s="297"/>
      <c r="AB145" s="297"/>
      <c r="AC145" s="297"/>
      <c r="AD145" s="297"/>
      <c r="AE145" s="297"/>
      <c r="AF145" s="297"/>
      <c r="AG145" s="297"/>
      <c r="AH145" s="298"/>
      <c r="AI145" s="73"/>
      <c r="AJ145" s="68"/>
      <c r="AS145" s="111"/>
      <c r="BX145" s="22"/>
      <c r="BY145" s="22"/>
      <c r="BZ145" s="22"/>
      <c r="CA145" s="22"/>
    </row>
    <row r="146" spans="1:79" s="82" customFormat="1" ht="13.5" customHeight="1">
      <c r="A146" s="71"/>
      <c r="B146" s="181"/>
      <c r="C146" s="182"/>
      <c r="D146" s="182"/>
      <c r="E146" s="182"/>
      <c r="F146" s="182"/>
      <c r="G146" s="182"/>
      <c r="H146" s="182"/>
      <c r="I146" s="228" t="s">
        <v>9</v>
      </c>
      <c r="J146" s="229"/>
      <c r="K146" s="181"/>
      <c r="L146" s="182"/>
      <c r="M146" s="182"/>
      <c r="N146" s="182"/>
      <c r="O146" s="182"/>
      <c r="P146" s="182"/>
      <c r="Q146" s="182"/>
      <c r="R146" s="213" t="s">
        <v>103</v>
      </c>
      <c r="S146" s="214"/>
      <c r="T146" s="178"/>
      <c r="U146" s="179"/>
      <c r="V146" s="179"/>
      <c r="W146" s="179"/>
      <c r="X146" s="179"/>
      <c r="Y146" s="179"/>
      <c r="Z146" s="179"/>
      <c r="AA146" s="179"/>
      <c r="AB146" s="179"/>
      <c r="AC146" s="179"/>
      <c r="AD146" s="179"/>
      <c r="AE146" s="179"/>
      <c r="AF146" s="179"/>
      <c r="AG146" s="179"/>
      <c r="AH146" s="180"/>
      <c r="AI146" s="73"/>
      <c r="AJ146" s="68"/>
      <c r="AS146" s="111"/>
      <c r="BX146" s="22"/>
      <c r="BY146" s="22"/>
      <c r="BZ146" s="22"/>
      <c r="CA146" s="22"/>
    </row>
    <row r="147" spans="1:79" s="82" customFormat="1" ht="15" customHeight="1">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33"/>
      <c r="AJ147" s="68"/>
      <c r="AS147" s="111"/>
      <c r="BX147" s="22"/>
      <c r="BY147" s="22"/>
      <c r="BZ147" s="22"/>
      <c r="CA147" s="22"/>
    </row>
    <row r="148" spans="1:79" s="82" customFormat="1" ht="15" customHeight="1">
      <c r="A148" s="97"/>
      <c r="B148" s="90" t="s">
        <v>108</v>
      </c>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2"/>
      <c r="AF148" s="92"/>
      <c r="AG148" s="92"/>
      <c r="AH148" s="92"/>
      <c r="AI148" s="75"/>
      <c r="AJ148" s="68"/>
      <c r="AS148" s="111"/>
      <c r="BX148" s="22"/>
      <c r="BY148" s="22"/>
      <c r="BZ148" s="22"/>
      <c r="CA148" s="22"/>
    </row>
    <row r="149" spans="1:79" s="82" customFormat="1" ht="13.5" customHeight="1">
      <c r="A149" s="71"/>
      <c r="B149" s="284" t="s">
        <v>77</v>
      </c>
      <c r="C149" s="284"/>
      <c r="D149" s="284"/>
      <c r="E149" s="284"/>
      <c r="F149" s="284"/>
      <c r="G149" s="284"/>
      <c r="H149" s="284"/>
      <c r="I149" s="284"/>
      <c r="J149" s="284"/>
      <c r="K149" s="245" t="s">
        <v>109</v>
      </c>
      <c r="L149" s="245"/>
      <c r="M149" s="245"/>
      <c r="N149" s="245"/>
      <c r="O149" s="245"/>
      <c r="P149" s="245"/>
      <c r="Q149" s="245"/>
      <c r="R149" s="245"/>
      <c r="S149" s="245"/>
      <c r="T149" s="245" t="s">
        <v>1</v>
      </c>
      <c r="U149" s="245"/>
      <c r="V149" s="245"/>
      <c r="W149" s="245"/>
      <c r="X149" s="245"/>
      <c r="Y149" s="245"/>
      <c r="Z149" s="245"/>
      <c r="AA149" s="245"/>
      <c r="AB149" s="245"/>
      <c r="AC149" s="245"/>
      <c r="AD149" s="245"/>
      <c r="AE149" s="245"/>
      <c r="AF149" s="245"/>
      <c r="AG149" s="245"/>
      <c r="AH149" s="245"/>
      <c r="AI149" s="73"/>
      <c r="AJ149" s="68"/>
      <c r="AS149" s="111"/>
      <c r="BX149" s="22"/>
      <c r="BY149" s="22"/>
      <c r="BZ149" s="22"/>
      <c r="CA149" s="22"/>
    </row>
    <row r="150" spans="1:79" s="82" customFormat="1" ht="13.5" customHeight="1">
      <c r="A150" s="71"/>
      <c r="B150" s="294"/>
      <c r="C150" s="311"/>
      <c r="D150" s="311"/>
      <c r="E150" s="311"/>
      <c r="F150" s="311"/>
      <c r="G150" s="311"/>
      <c r="H150" s="311"/>
      <c r="I150" s="312"/>
      <c r="J150" s="313"/>
      <c r="K150" s="294"/>
      <c r="L150" s="311"/>
      <c r="M150" s="311"/>
      <c r="N150" s="311"/>
      <c r="O150" s="311"/>
      <c r="P150" s="311"/>
      <c r="Q150" s="311"/>
      <c r="R150" s="211"/>
      <c r="S150" s="212"/>
      <c r="T150" s="296"/>
      <c r="U150" s="297"/>
      <c r="V150" s="297"/>
      <c r="W150" s="297"/>
      <c r="X150" s="297"/>
      <c r="Y150" s="297"/>
      <c r="Z150" s="297"/>
      <c r="AA150" s="297"/>
      <c r="AB150" s="297"/>
      <c r="AC150" s="297"/>
      <c r="AD150" s="297"/>
      <c r="AE150" s="297"/>
      <c r="AF150" s="297"/>
      <c r="AG150" s="297"/>
      <c r="AH150" s="298"/>
      <c r="AI150" s="73"/>
      <c r="AJ150" s="68"/>
      <c r="AS150" s="111"/>
      <c r="BX150" s="22"/>
      <c r="BY150" s="22"/>
      <c r="BZ150" s="22"/>
      <c r="CA150" s="22"/>
    </row>
    <row r="151" spans="1:79" s="82" customFormat="1" ht="13.5" customHeight="1">
      <c r="A151" s="71"/>
      <c r="B151" s="181"/>
      <c r="C151" s="182"/>
      <c r="D151" s="182"/>
      <c r="E151" s="182"/>
      <c r="F151" s="182"/>
      <c r="G151" s="182"/>
      <c r="H151" s="182"/>
      <c r="I151" s="228" t="s">
        <v>9</v>
      </c>
      <c r="J151" s="229"/>
      <c r="K151" s="181"/>
      <c r="L151" s="182"/>
      <c r="M151" s="182"/>
      <c r="N151" s="182"/>
      <c r="O151" s="182"/>
      <c r="P151" s="182"/>
      <c r="Q151" s="182"/>
      <c r="R151" s="213" t="s">
        <v>103</v>
      </c>
      <c r="S151" s="214"/>
      <c r="T151" s="178"/>
      <c r="U151" s="179"/>
      <c r="V151" s="179"/>
      <c r="W151" s="179"/>
      <c r="X151" s="179"/>
      <c r="Y151" s="179"/>
      <c r="Z151" s="179"/>
      <c r="AA151" s="179"/>
      <c r="AB151" s="179"/>
      <c r="AC151" s="179"/>
      <c r="AD151" s="179"/>
      <c r="AE151" s="179"/>
      <c r="AF151" s="179"/>
      <c r="AG151" s="179"/>
      <c r="AH151" s="180"/>
      <c r="AI151" s="73"/>
      <c r="AJ151" s="68"/>
      <c r="AS151" s="111"/>
      <c r="BX151" s="22"/>
      <c r="BY151" s="22"/>
      <c r="BZ151" s="22"/>
      <c r="CA151" s="22"/>
    </row>
    <row r="152" spans="1:79" s="82" customFormat="1" ht="15" customHeight="1">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33"/>
      <c r="AJ152" s="68"/>
      <c r="AS152" s="111"/>
      <c r="BX152" s="22"/>
      <c r="BY152" s="22"/>
      <c r="BZ152" s="22"/>
      <c r="CA152" s="22"/>
    </row>
    <row r="153" spans="1:79" s="82" customFormat="1" ht="15" customHeight="1">
      <c r="B153" s="90" t="str">
        <f>IF(AND(ISNUMBER('入力表（最初に入力）'!$F$6),'入力表（最初に入力）'!$A$7=1),BX153,IF(AND(ISNUMBER('入力表（最初に入力）'!$F$6),'入力表（最初に入力）'!$A$7=2),BX153,IF(AND(ISNUMBER('入力表（最初に入力）'!$F$6),'入力表（最初に入力）'!$A$7=3),BZ153,CA153)))</f>
        <v>エ．確認事務計画（実績）</v>
      </c>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33"/>
      <c r="AJ153" s="68"/>
      <c r="AS153" s="111"/>
      <c r="BX153" s="22" t="s">
        <v>110</v>
      </c>
      <c r="BY153" s="22"/>
      <c r="BZ153" s="22" t="s">
        <v>112</v>
      </c>
      <c r="CA153" s="22" t="s">
        <v>111</v>
      </c>
    </row>
    <row r="154" spans="1:79" s="82" customFormat="1" ht="15" customHeight="1">
      <c r="A154" s="97"/>
      <c r="B154" s="90" t="s">
        <v>113</v>
      </c>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2"/>
      <c r="AF154" s="92"/>
      <c r="AG154" s="92"/>
      <c r="AH154" s="92"/>
      <c r="AI154" s="75"/>
      <c r="AJ154" s="68"/>
      <c r="AS154" s="111"/>
      <c r="BX154" s="22"/>
      <c r="BY154" s="22"/>
      <c r="BZ154" s="22"/>
      <c r="CA154" s="22"/>
    </row>
    <row r="155" spans="1:79" s="82" customFormat="1" ht="13.5" customHeight="1">
      <c r="A155" s="71"/>
      <c r="B155" s="284" t="s">
        <v>119</v>
      </c>
      <c r="C155" s="284"/>
      <c r="D155" s="284"/>
      <c r="E155" s="284"/>
      <c r="F155" s="284"/>
      <c r="G155" s="284"/>
      <c r="H155" s="284"/>
      <c r="I155" s="284"/>
      <c r="J155" s="284"/>
      <c r="K155" s="245" t="s">
        <v>109</v>
      </c>
      <c r="L155" s="245"/>
      <c r="M155" s="245"/>
      <c r="N155" s="245"/>
      <c r="O155" s="245"/>
      <c r="P155" s="245"/>
      <c r="Q155" s="245"/>
      <c r="R155" s="245"/>
      <c r="S155" s="245"/>
      <c r="T155" s="245" t="s">
        <v>1</v>
      </c>
      <c r="U155" s="245"/>
      <c r="V155" s="245"/>
      <c r="W155" s="245"/>
      <c r="X155" s="245"/>
      <c r="Y155" s="245"/>
      <c r="Z155" s="245"/>
      <c r="AA155" s="245"/>
      <c r="AB155" s="245"/>
      <c r="AC155" s="245"/>
      <c r="AD155" s="245"/>
      <c r="AE155" s="245"/>
      <c r="AF155" s="245"/>
      <c r="AG155" s="245"/>
      <c r="AH155" s="245"/>
      <c r="AI155" s="73"/>
      <c r="AJ155" s="68"/>
      <c r="AS155" s="111"/>
      <c r="BX155" s="22"/>
      <c r="BY155" s="22"/>
      <c r="BZ155" s="22"/>
      <c r="CA155" s="22"/>
    </row>
    <row r="156" spans="1:79" s="82" customFormat="1" ht="13.5" customHeight="1">
      <c r="A156" s="71"/>
      <c r="B156" s="294"/>
      <c r="C156" s="311"/>
      <c r="D156" s="311"/>
      <c r="E156" s="311"/>
      <c r="F156" s="311"/>
      <c r="G156" s="311"/>
      <c r="H156" s="311"/>
      <c r="I156" s="312"/>
      <c r="J156" s="313"/>
      <c r="K156" s="294"/>
      <c r="L156" s="311"/>
      <c r="M156" s="311"/>
      <c r="N156" s="311"/>
      <c r="O156" s="311"/>
      <c r="P156" s="311"/>
      <c r="Q156" s="311"/>
      <c r="R156" s="211"/>
      <c r="S156" s="212"/>
      <c r="T156" s="296"/>
      <c r="U156" s="297"/>
      <c r="V156" s="297"/>
      <c r="W156" s="297"/>
      <c r="X156" s="297"/>
      <c r="Y156" s="297"/>
      <c r="Z156" s="297"/>
      <c r="AA156" s="297"/>
      <c r="AB156" s="297"/>
      <c r="AC156" s="297"/>
      <c r="AD156" s="297"/>
      <c r="AE156" s="297"/>
      <c r="AF156" s="297"/>
      <c r="AG156" s="297"/>
      <c r="AH156" s="298"/>
      <c r="AI156" s="73"/>
      <c r="AJ156" s="68"/>
      <c r="AS156" s="111"/>
      <c r="BX156" s="22"/>
      <c r="BY156" s="22"/>
      <c r="BZ156" s="22"/>
      <c r="CA156" s="22"/>
    </row>
    <row r="157" spans="1:79" s="82" customFormat="1" ht="13.5" customHeight="1">
      <c r="A157" s="71"/>
      <c r="B157" s="181"/>
      <c r="C157" s="182"/>
      <c r="D157" s="182"/>
      <c r="E157" s="182"/>
      <c r="F157" s="182"/>
      <c r="G157" s="182"/>
      <c r="H157" s="182"/>
      <c r="I157" s="228" t="s">
        <v>9</v>
      </c>
      <c r="J157" s="229"/>
      <c r="K157" s="181"/>
      <c r="L157" s="182"/>
      <c r="M157" s="182"/>
      <c r="N157" s="182"/>
      <c r="O157" s="182"/>
      <c r="P157" s="182"/>
      <c r="Q157" s="182"/>
      <c r="R157" s="213" t="s">
        <v>103</v>
      </c>
      <c r="S157" s="214"/>
      <c r="T157" s="178"/>
      <c r="U157" s="179"/>
      <c r="V157" s="179"/>
      <c r="W157" s="179"/>
      <c r="X157" s="179"/>
      <c r="Y157" s="179"/>
      <c r="Z157" s="179"/>
      <c r="AA157" s="179"/>
      <c r="AB157" s="179"/>
      <c r="AC157" s="179"/>
      <c r="AD157" s="179"/>
      <c r="AE157" s="179"/>
      <c r="AF157" s="179"/>
      <c r="AG157" s="179"/>
      <c r="AH157" s="180"/>
      <c r="AI157" s="73"/>
      <c r="AJ157" s="68"/>
      <c r="AS157" s="111"/>
      <c r="BX157" s="22"/>
      <c r="BY157" s="22"/>
      <c r="BZ157" s="22"/>
      <c r="CA157" s="22"/>
    </row>
    <row r="158" spans="1:79" s="82" customFormat="1" ht="15" customHeight="1">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33"/>
      <c r="AJ158" s="68"/>
      <c r="AS158" s="111"/>
      <c r="BX158" s="22"/>
      <c r="BY158" s="22"/>
      <c r="BZ158" s="22"/>
      <c r="CA158" s="22"/>
    </row>
    <row r="159" spans="1:79" s="82" customFormat="1" ht="15" customHeight="1">
      <c r="A159" s="71"/>
      <c r="B159" s="90" t="str">
        <f>IF(AND(ISNUMBER('入力表（最初に入力）'!$F$6),'入力表（最初に入力）'!$A$7=1),BX159,IF(AND(ISNUMBER('入力表（最初に入力）'!$F$6),'入力表（最初に入力）'!$A$7=2),BX159,IF(AND(ISNUMBER('入力表（最初に入力）'!$F$6),'入力表（最初に入力）'!$A$7=3),BZ159,CA159)))</f>
        <v>② 対象組織の活動実施状況の報告（実績）</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79"/>
      <c r="AF159" s="79"/>
      <c r="AG159" s="79"/>
      <c r="AH159" s="79"/>
      <c r="AI159" s="75"/>
      <c r="AJ159" s="68"/>
      <c r="AS159" s="111"/>
      <c r="BX159" s="22" t="s">
        <v>114</v>
      </c>
      <c r="BY159" s="22"/>
      <c r="BZ159" s="22" t="s">
        <v>115</v>
      </c>
      <c r="CA159" s="22" t="s">
        <v>116</v>
      </c>
    </row>
    <row r="160" spans="1:79" s="82" customFormat="1" ht="13.5" customHeight="1">
      <c r="A160" s="71"/>
      <c r="B160" s="246" t="s">
        <v>2</v>
      </c>
      <c r="C160" s="247"/>
      <c r="D160" s="247"/>
      <c r="E160" s="247"/>
      <c r="F160" s="247"/>
      <c r="G160" s="247"/>
      <c r="H160" s="247"/>
      <c r="I160" s="247"/>
      <c r="J160" s="248"/>
      <c r="K160" s="215" t="s">
        <v>117</v>
      </c>
      <c r="L160" s="216"/>
      <c r="M160" s="216"/>
      <c r="N160" s="216"/>
      <c r="O160" s="216"/>
      <c r="P160" s="216"/>
      <c r="Q160" s="216"/>
      <c r="R160" s="216"/>
      <c r="S160" s="217"/>
      <c r="T160" s="245" t="s">
        <v>118</v>
      </c>
      <c r="U160" s="245"/>
      <c r="V160" s="245"/>
      <c r="W160" s="245"/>
      <c r="X160" s="245"/>
      <c r="Y160" s="245"/>
      <c r="Z160" s="245"/>
      <c r="AA160" s="245"/>
      <c r="AB160" s="245"/>
      <c r="AC160" s="245"/>
      <c r="AD160" s="245" t="s">
        <v>1</v>
      </c>
      <c r="AE160" s="245"/>
      <c r="AF160" s="245"/>
      <c r="AG160" s="245"/>
      <c r="AH160" s="245"/>
      <c r="AI160" s="75"/>
      <c r="AJ160" s="68"/>
      <c r="AS160" s="111"/>
      <c r="BX160" s="22"/>
      <c r="BY160" s="22"/>
      <c r="BZ160" s="22"/>
      <c r="CA160" s="22"/>
    </row>
    <row r="161" spans="1:79" s="82" customFormat="1" ht="13.5" customHeight="1">
      <c r="A161" s="71"/>
      <c r="B161" s="314" t="s">
        <v>37</v>
      </c>
      <c r="C161" s="149"/>
      <c r="D161" s="149"/>
      <c r="E161" s="149"/>
      <c r="F161" s="149"/>
      <c r="G161" s="149"/>
      <c r="H161" s="149"/>
      <c r="I161" s="149"/>
      <c r="J161" s="150"/>
      <c r="K161" s="294"/>
      <c r="L161" s="311"/>
      <c r="M161" s="311"/>
      <c r="N161" s="311"/>
      <c r="O161" s="311"/>
      <c r="P161" s="311"/>
      <c r="Q161" s="311"/>
      <c r="R161" s="312"/>
      <c r="S161" s="313"/>
      <c r="T161" s="316"/>
      <c r="U161" s="316"/>
      <c r="V161" s="316"/>
      <c r="W161" s="316"/>
      <c r="X161" s="316"/>
      <c r="Y161" s="316"/>
      <c r="Z161" s="316"/>
      <c r="AA161" s="316"/>
      <c r="AB161" s="316"/>
      <c r="AC161" s="316"/>
      <c r="AD161" s="296"/>
      <c r="AE161" s="297"/>
      <c r="AF161" s="297"/>
      <c r="AG161" s="297"/>
      <c r="AH161" s="298"/>
      <c r="AI161" s="75"/>
      <c r="AJ161" s="68"/>
      <c r="AS161" s="111"/>
      <c r="BX161" s="22" t="s">
        <v>171</v>
      </c>
      <c r="BY161" s="22"/>
      <c r="BZ161" s="22"/>
      <c r="CA161" s="22"/>
    </row>
    <row r="162" spans="1:79" s="82" customFormat="1" ht="13.5" customHeight="1">
      <c r="A162" s="71"/>
      <c r="B162" s="151"/>
      <c r="C162" s="152"/>
      <c r="D162" s="152"/>
      <c r="E162" s="152"/>
      <c r="F162" s="152"/>
      <c r="G162" s="152"/>
      <c r="H162" s="152"/>
      <c r="I162" s="152"/>
      <c r="J162" s="153"/>
      <c r="K162" s="181"/>
      <c r="L162" s="182"/>
      <c r="M162" s="182"/>
      <c r="N162" s="182"/>
      <c r="O162" s="182"/>
      <c r="P162" s="182"/>
      <c r="Q162" s="182"/>
      <c r="R162" s="228" t="s">
        <v>9</v>
      </c>
      <c r="S162" s="229"/>
      <c r="T162" s="316"/>
      <c r="U162" s="316"/>
      <c r="V162" s="316"/>
      <c r="W162" s="316"/>
      <c r="X162" s="316"/>
      <c r="Y162" s="316"/>
      <c r="Z162" s="316"/>
      <c r="AA162" s="316"/>
      <c r="AB162" s="316"/>
      <c r="AC162" s="316"/>
      <c r="AD162" s="178"/>
      <c r="AE162" s="179"/>
      <c r="AF162" s="179"/>
      <c r="AG162" s="179"/>
      <c r="AH162" s="180"/>
      <c r="AI162" s="75"/>
      <c r="AJ162" s="68"/>
      <c r="AS162" s="111"/>
      <c r="BX162" s="22"/>
      <c r="BY162" s="22"/>
      <c r="BZ162" s="22"/>
      <c r="CA162" s="22"/>
    </row>
    <row r="163" spans="1:79" s="82" customFormat="1" ht="13.5" customHeight="1">
      <c r="A163" s="71"/>
      <c r="B163" s="148" t="s">
        <v>197</v>
      </c>
      <c r="C163" s="149"/>
      <c r="D163" s="149"/>
      <c r="E163" s="149"/>
      <c r="F163" s="149"/>
      <c r="G163" s="149"/>
      <c r="H163" s="149"/>
      <c r="I163" s="149"/>
      <c r="J163" s="150"/>
      <c r="K163" s="294"/>
      <c r="L163" s="311"/>
      <c r="M163" s="311"/>
      <c r="N163" s="311"/>
      <c r="O163" s="311"/>
      <c r="P163" s="311"/>
      <c r="Q163" s="311"/>
      <c r="R163" s="312"/>
      <c r="S163" s="313"/>
      <c r="T163" s="316"/>
      <c r="U163" s="316"/>
      <c r="V163" s="316"/>
      <c r="W163" s="316"/>
      <c r="X163" s="316"/>
      <c r="Y163" s="316"/>
      <c r="Z163" s="316"/>
      <c r="AA163" s="316"/>
      <c r="AB163" s="316"/>
      <c r="AC163" s="316"/>
      <c r="AD163" s="296"/>
      <c r="AE163" s="297"/>
      <c r="AF163" s="297"/>
      <c r="AG163" s="297"/>
      <c r="AH163" s="298"/>
      <c r="AI163" s="75"/>
      <c r="AJ163" s="68"/>
      <c r="AS163" s="111"/>
      <c r="BX163" s="22" t="s">
        <v>171</v>
      </c>
      <c r="BY163" s="22"/>
      <c r="BZ163" s="22"/>
      <c r="CA163" s="22"/>
    </row>
    <row r="164" spans="1:79" s="82" customFormat="1" ht="13.5" customHeight="1">
      <c r="A164" s="71"/>
      <c r="B164" s="151"/>
      <c r="C164" s="152"/>
      <c r="D164" s="152"/>
      <c r="E164" s="152"/>
      <c r="F164" s="152"/>
      <c r="G164" s="152"/>
      <c r="H164" s="152"/>
      <c r="I164" s="152"/>
      <c r="J164" s="153"/>
      <c r="K164" s="181"/>
      <c r="L164" s="182"/>
      <c r="M164" s="182"/>
      <c r="N164" s="182"/>
      <c r="O164" s="182"/>
      <c r="P164" s="182"/>
      <c r="Q164" s="182"/>
      <c r="R164" s="228" t="s">
        <v>9</v>
      </c>
      <c r="S164" s="229"/>
      <c r="T164" s="316"/>
      <c r="U164" s="316"/>
      <c r="V164" s="316"/>
      <c r="W164" s="316"/>
      <c r="X164" s="316"/>
      <c r="Y164" s="316"/>
      <c r="Z164" s="316"/>
      <c r="AA164" s="316"/>
      <c r="AB164" s="316"/>
      <c r="AC164" s="316"/>
      <c r="AD164" s="178"/>
      <c r="AE164" s="179"/>
      <c r="AF164" s="179"/>
      <c r="AG164" s="179"/>
      <c r="AH164" s="180"/>
      <c r="AI164" s="75"/>
      <c r="AJ164" s="68"/>
      <c r="AS164" s="111"/>
      <c r="BX164" s="22"/>
      <c r="BY164" s="22"/>
      <c r="BZ164" s="22"/>
      <c r="CA164" s="22"/>
    </row>
    <row r="165" spans="1:79" s="82" customFormat="1" ht="13.5" customHeight="1">
      <c r="A165" s="71"/>
      <c r="B165" s="148" t="s">
        <v>196</v>
      </c>
      <c r="C165" s="149"/>
      <c r="D165" s="149"/>
      <c r="E165" s="149"/>
      <c r="F165" s="149"/>
      <c r="G165" s="149"/>
      <c r="H165" s="149"/>
      <c r="I165" s="149"/>
      <c r="J165" s="150"/>
      <c r="K165" s="294"/>
      <c r="L165" s="311"/>
      <c r="M165" s="311"/>
      <c r="N165" s="311"/>
      <c r="O165" s="311"/>
      <c r="P165" s="311"/>
      <c r="Q165" s="311"/>
      <c r="R165" s="312"/>
      <c r="S165" s="313"/>
      <c r="T165" s="316"/>
      <c r="U165" s="316"/>
      <c r="V165" s="316"/>
      <c r="W165" s="316"/>
      <c r="X165" s="316"/>
      <c r="Y165" s="316"/>
      <c r="Z165" s="316"/>
      <c r="AA165" s="316"/>
      <c r="AB165" s="316"/>
      <c r="AC165" s="316"/>
      <c r="AD165" s="296"/>
      <c r="AE165" s="297"/>
      <c r="AF165" s="297"/>
      <c r="AG165" s="297"/>
      <c r="AH165" s="298"/>
      <c r="AI165" s="75"/>
      <c r="AJ165" s="68"/>
      <c r="AS165" s="111"/>
      <c r="BX165" s="22" t="s">
        <v>171</v>
      </c>
      <c r="BY165" s="22"/>
      <c r="BZ165" s="22"/>
      <c r="CA165" s="22"/>
    </row>
    <row r="166" spans="1:79" s="82" customFormat="1" ht="13.5" customHeight="1">
      <c r="A166" s="71"/>
      <c r="B166" s="151"/>
      <c r="C166" s="152"/>
      <c r="D166" s="152"/>
      <c r="E166" s="152"/>
      <c r="F166" s="152"/>
      <c r="G166" s="152"/>
      <c r="H166" s="152"/>
      <c r="I166" s="152"/>
      <c r="J166" s="153"/>
      <c r="K166" s="181"/>
      <c r="L166" s="182"/>
      <c r="M166" s="182"/>
      <c r="N166" s="182"/>
      <c r="O166" s="182"/>
      <c r="P166" s="182"/>
      <c r="Q166" s="182"/>
      <c r="R166" s="228" t="s">
        <v>9</v>
      </c>
      <c r="S166" s="229"/>
      <c r="T166" s="316"/>
      <c r="U166" s="316"/>
      <c r="V166" s="316"/>
      <c r="W166" s="316"/>
      <c r="X166" s="316"/>
      <c r="Y166" s="316"/>
      <c r="Z166" s="316"/>
      <c r="AA166" s="316"/>
      <c r="AB166" s="316"/>
      <c r="AC166" s="316"/>
      <c r="AD166" s="178"/>
      <c r="AE166" s="179"/>
      <c r="AF166" s="179"/>
      <c r="AG166" s="179"/>
      <c r="AH166" s="180"/>
      <c r="AI166" s="75"/>
      <c r="AJ166" s="68"/>
      <c r="AS166" s="111"/>
      <c r="BX166" s="22"/>
      <c r="BY166" s="22"/>
      <c r="BZ166" s="22"/>
      <c r="CA166" s="22"/>
    </row>
    <row r="167" spans="1:79" s="82" customFormat="1" ht="15" customHeight="1">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33"/>
      <c r="AJ167" s="68"/>
      <c r="AS167" s="111"/>
      <c r="BX167" s="22"/>
      <c r="BY167" s="22"/>
      <c r="BZ167" s="22"/>
      <c r="CA167" s="22"/>
    </row>
    <row r="168" spans="1:79" s="82" customFormat="1" ht="15" customHeight="1">
      <c r="B168" s="90" t="str">
        <f>IF(AND(ISNUMBER('入力表（最初に入力）'!$F$6),'入力表（最初に入力）'!$A$7=1),BX168,IF(AND(ISNUMBER('入力表（最初に入力）'!$F$6),'入力表（最初に入力）'!$A$7=2),BX168,IF(AND(ISNUMBER('入力表（最初に入力）'!$F$6),'入力表（最初に入力）'!$A$7=3),BZ168,CA168)))</f>
        <v>オ．推進・指導計画（実績）</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33"/>
      <c r="AJ168" s="68"/>
      <c r="AS168" s="111"/>
      <c r="BX168" s="22" t="s">
        <v>120</v>
      </c>
      <c r="BY168" s="22"/>
      <c r="BZ168" s="22" t="s">
        <v>121</v>
      </c>
      <c r="CA168" s="22" t="s">
        <v>122</v>
      </c>
    </row>
    <row r="169" spans="1:79" s="82" customFormat="1" ht="15" customHeight="1">
      <c r="B169" s="90" t="str">
        <f>IF(AND(ISNUMBER('入力表（最初に入力）'!$F$6),'入力表（最初に入力）'!$A$7=1),BX169,IF(AND(ISNUMBER('入力表（最初に入力）'!$F$6),'入力表（最初に入力）'!$A$7=2),BX169,IF(AND(ISNUMBER('入力表（最初に入力）'!$F$6),'入力表（最初に入力）'!$A$7=3),BZ169,CA169)))</f>
        <v>① 活動組織等への説明会の開催計画（実績）</v>
      </c>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33"/>
      <c r="AJ169" s="68"/>
      <c r="AS169" s="111"/>
      <c r="BX169" s="22" t="s">
        <v>124</v>
      </c>
      <c r="BY169" s="22"/>
      <c r="BZ169" s="22" t="s">
        <v>125</v>
      </c>
      <c r="CA169" s="22" t="s">
        <v>123</v>
      </c>
    </row>
    <row r="170" spans="1:79" s="82" customFormat="1" ht="13.5" customHeight="1">
      <c r="B170" s="317" t="s">
        <v>6</v>
      </c>
      <c r="C170" s="318"/>
      <c r="D170" s="318"/>
      <c r="E170" s="318"/>
      <c r="F170" s="318"/>
      <c r="G170" s="319"/>
      <c r="H170" s="317" t="s">
        <v>5</v>
      </c>
      <c r="I170" s="318"/>
      <c r="J170" s="318"/>
      <c r="K170" s="318"/>
      <c r="L170" s="318"/>
      <c r="M170" s="318"/>
      <c r="N170" s="318"/>
      <c r="O170" s="318"/>
      <c r="P170" s="318"/>
      <c r="Q170" s="318"/>
      <c r="R170" s="319"/>
      <c r="S170" s="317" t="s">
        <v>7</v>
      </c>
      <c r="T170" s="318"/>
      <c r="U170" s="318"/>
      <c r="V170" s="318"/>
      <c r="W170" s="319"/>
      <c r="X170" s="317" t="s">
        <v>8</v>
      </c>
      <c r="Y170" s="318"/>
      <c r="Z170" s="318"/>
      <c r="AA170" s="318"/>
      <c r="AB170" s="319"/>
      <c r="AC170" s="317" t="s">
        <v>1</v>
      </c>
      <c r="AD170" s="318"/>
      <c r="AE170" s="318"/>
      <c r="AF170" s="318"/>
      <c r="AG170" s="318"/>
      <c r="AH170" s="319"/>
      <c r="AI170" s="33"/>
      <c r="AJ170" s="68"/>
      <c r="AS170" s="111"/>
      <c r="BX170" s="22"/>
      <c r="BY170" s="22"/>
      <c r="BZ170" s="22"/>
      <c r="CA170" s="22"/>
    </row>
    <row r="171" spans="1:79" s="82" customFormat="1" ht="13.5" customHeight="1">
      <c r="B171" s="320"/>
      <c r="C171" s="321"/>
      <c r="D171" s="321"/>
      <c r="E171" s="321"/>
      <c r="F171" s="321"/>
      <c r="G171" s="83"/>
      <c r="H171" s="322"/>
      <c r="I171" s="323"/>
      <c r="J171" s="323"/>
      <c r="K171" s="323"/>
      <c r="L171" s="323"/>
      <c r="M171" s="323"/>
      <c r="N171" s="323"/>
      <c r="O171" s="323"/>
      <c r="P171" s="323"/>
      <c r="Q171" s="323"/>
      <c r="R171" s="324"/>
      <c r="S171" s="320"/>
      <c r="T171" s="321"/>
      <c r="U171" s="321"/>
      <c r="V171" s="321"/>
      <c r="W171" s="83"/>
      <c r="X171" s="320"/>
      <c r="Y171" s="321"/>
      <c r="Z171" s="321"/>
      <c r="AA171" s="321"/>
      <c r="AB171" s="83"/>
      <c r="AC171" s="296"/>
      <c r="AD171" s="297"/>
      <c r="AE171" s="297"/>
      <c r="AF171" s="297"/>
      <c r="AG171" s="297"/>
      <c r="AH171" s="298"/>
      <c r="AI171" s="33"/>
      <c r="AJ171" s="68"/>
      <c r="AS171" s="111"/>
      <c r="BX171" s="22" t="s">
        <v>174</v>
      </c>
      <c r="BY171" s="22"/>
      <c r="BZ171" s="22"/>
      <c r="CA171" s="22"/>
    </row>
    <row r="172" spans="1:79" s="82" customFormat="1" ht="13.5" customHeight="1">
      <c r="B172" s="230"/>
      <c r="C172" s="231"/>
      <c r="D172" s="231"/>
      <c r="E172" s="231"/>
      <c r="F172" s="231"/>
      <c r="G172" s="84" t="s">
        <v>9</v>
      </c>
      <c r="H172" s="239"/>
      <c r="I172" s="240"/>
      <c r="J172" s="240"/>
      <c r="K172" s="240"/>
      <c r="L172" s="240"/>
      <c r="M172" s="240"/>
      <c r="N172" s="240"/>
      <c r="O172" s="240"/>
      <c r="P172" s="240"/>
      <c r="Q172" s="240"/>
      <c r="R172" s="241"/>
      <c r="S172" s="230"/>
      <c r="T172" s="231"/>
      <c r="U172" s="231"/>
      <c r="V172" s="231"/>
      <c r="W172" s="84" t="s">
        <v>10</v>
      </c>
      <c r="X172" s="230"/>
      <c r="Y172" s="231"/>
      <c r="Z172" s="231"/>
      <c r="AA172" s="231"/>
      <c r="AB172" s="84" t="s">
        <v>11</v>
      </c>
      <c r="AC172" s="178"/>
      <c r="AD172" s="179"/>
      <c r="AE172" s="179"/>
      <c r="AF172" s="179"/>
      <c r="AG172" s="179"/>
      <c r="AH172" s="180"/>
      <c r="AI172" s="33"/>
      <c r="AJ172" s="68"/>
      <c r="AS172" s="111"/>
      <c r="BX172" s="22" t="s">
        <v>172</v>
      </c>
      <c r="BY172" s="22"/>
      <c r="BZ172" s="22"/>
      <c r="CA172" s="22"/>
    </row>
    <row r="173" spans="1:79" s="82" customFormat="1" ht="15" customHeight="1">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33"/>
      <c r="AJ173" s="68"/>
      <c r="AS173" s="111"/>
      <c r="BX173" s="22"/>
      <c r="BY173" s="22"/>
      <c r="BZ173" s="22"/>
      <c r="CA173" s="22"/>
    </row>
    <row r="174" spans="1:79" s="82" customFormat="1" ht="15" customHeight="1">
      <c r="B174" s="90" t="str">
        <f>IF(AND(ISNUMBER('入力表（最初に入力）'!$F$6),'入力表（最初に入力）'!$A$7=1),BX174,IF(AND(ISNUMBER('入力表（最初に入力）'!$F$6),'入力表（最初に入力）'!$A$7=2),BX174,IF(AND(ISNUMBER('入力表（最初に入力）'!$F$6),'入力表（最初に入力）'!$A$7=3),BZ174,CA174)))</f>
        <v>② 対象組織の指導計画（実績）</v>
      </c>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33"/>
      <c r="AJ174" s="68"/>
      <c r="AS174" s="111"/>
      <c r="BX174" s="22" t="s">
        <v>126</v>
      </c>
      <c r="BY174" s="22"/>
      <c r="BZ174" s="22" t="s">
        <v>127</v>
      </c>
      <c r="CA174" s="22" t="s">
        <v>128</v>
      </c>
    </row>
    <row r="175" spans="1:79" s="82" customFormat="1" ht="13.5" customHeight="1">
      <c r="B175" s="325" t="s">
        <v>12</v>
      </c>
      <c r="C175" s="325"/>
      <c r="D175" s="325"/>
      <c r="E175" s="325"/>
      <c r="F175" s="325"/>
      <c r="G175" s="325"/>
      <c r="H175" s="325" t="s">
        <v>13</v>
      </c>
      <c r="I175" s="325"/>
      <c r="J175" s="325"/>
      <c r="K175" s="325"/>
      <c r="L175" s="325"/>
      <c r="M175" s="325"/>
      <c r="N175" s="325"/>
      <c r="O175" s="325"/>
      <c r="P175" s="325"/>
      <c r="Q175" s="325"/>
      <c r="R175" s="325"/>
      <c r="S175" s="325" t="s">
        <v>201</v>
      </c>
      <c r="T175" s="325"/>
      <c r="U175" s="325"/>
      <c r="V175" s="325"/>
      <c r="W175" s="325"/>
      <c r="X175" s="325"/>
      <c r="Y175" s="325"/>
      <c r="Z175" s="325"/>
      <c r="AA175" s="325" t="s">
        <v>1</v>
      </c>
      <c r="AB175" s="325"/>
      <c r="AC175" s="325"/>
      <c r="AD175" s="325"/>
      <c r="AE175" s="325"/>
      <c r="AF175" s="325"/>
      <c r="AG175" s="325"/>
      <c r="AH175" s="325"/>
      <c r="AI175" s="33"/>
      <c r="AJ175" s="68"/>
      <c r="AS175" s="111"/>
      <c r="BX175" s="22"/>
      <c r="BY175" s="22"/>
      <c r="BZ175" s="22"/>
      <c r="CA175" s="22"/>
    </row>
    <row r="176" spans="1:79" s="82" customFormat="1" ht="13.5" customHeight="1">
      <c r="B176" s="320"/>
      <c r="C176" s="321"/>
      <c r="D176" s="321"/>
      <c r="E176" s="321"/>
      <c r="F176" s="321"/>
      <c r="G176" s="83"/>
      <c r="H176" s="322"/>
      <c r="I176" s="323"/>
      <c r="J176" s="323"/>
      <c r="K176" s="323"/>
      <c r="L176" s="323"/>
      <c r="M176" s="323"/>
      <c r="N176" s="323"/>
      <c r="O176" s="323"/>
      <c r="P176" s="323"/>
      <c r="Q176" s="323"/>
      <c r="R176" s="324"/>
      <c r="S176" s="294"/>
      <c r="T176" s="311"/>
      <c r="U176" s="311"/>
      <c r="V176" s="311"/>
      <c r="W176" s="311"/>
      <c r="X176" s="311"/>
      <c r="Y176" s="211"/>
      <c r="Z176" s="212"/>
      <c r="AA176" s="336"/>
      <c r="AB176" s="336"/>
      <c r="AC176" s="336"/>
      <c r="AD176" s="336"/>
      <c r="AE176" s="336"/>
      <c r="AF176" s="336"/>
      <c r="AG176" s="336"/>
      <c r="AH176" s="336"/>
      <c r="AI176" s="33"/>
      <c r="AJ176" s="68"/>
      <c r="AS176" s="111"/>
      <c r="BX176" s="22" t="s">
        <v>174</v>
      </c>
      <c r="BY176" s="22"/>
      <c r="BZ176" s="22"/>
      <c r="CA176" s="22"/>
    </row>
    <row r="177" spans="2:79" s="82" customFormat="1" ht="13.5" customHeight="1">
      <c r="B177" s="230"/>
      <c r="C177" s="231"/>
      <c r="D177" s="231"/>
      <c r="E177" s="231"/>
      <c r="F177" s="231"/>
      <c r="G177" s="84" t="s">
        <v>9</v>
      </c>
      <c r="H177" s="239"/>
      <c r="I177" s="240"/>
      <c r="J177" s="240"/>
      <c r="K177" s="240"/>
      <c r="L177" s="240"/>
      <c r="M177" s="240"/>
      <c r="N177" s="240"/>
      <c r="O177" s="240"/>
      <c r="P177" s="240"/>
      <c r="Q177" s="240"/>
      <c r="R177" s="241"/>
      <c r="S177" s="181"/>
      <c r="T177" s="182"/>
      <c r="U177" s="182"/>
      <c r="V177" s="182"/>
      <c r="W177" s="182"/>
      <c r="X177" s="182"/>
      <c r="Y177" s="213" t="s">
        <v>103</v>
      </c>
      <c r="Z177" s="214"/>
      <c r="AA177" s="336"/>
      <c r="AB177" s="336"/>
      <c r="AC177" s="336"/>
      <c r="AD177" s="336"/>
      <c r="AE177" s="336"/>
      <c r="AF177" s="336"/>
      <c r="AG177" s="336"/>
      <c r="AH177" s="336"/>
      <c r="AI177" s="33"/>
      <c r="AJ177" s="68"/>
      <c r="AS177" s="111"/>
      <c r="BX177" s="22" t="s">
        <v>173</v>
      </c>
      <c r="BY177" s="22"/>
      <c r="BZ177" s="22"/>
      <c r="CA177" s="22"/>
    </row>
    <row r="178" spans="2:79" s="82" customFormat="1" ht="15" customHeight="1">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33"/>
      <c r="AJ178" s="68"/>
      <c r="AS178" s="111"/>
      <c r="BX178" s="22"/>
      <c r="BY178" s="22"/>
      <c r="BZ178" s="22"/>
      <c r="CA178" s="22"/>
    </row>
    <row r="179" spans="2:79" s="82" customFormat="1" ht="15" customHeight="1">
      <c r="B179" s="90" t="str">
        <f>IF(AND(ISNUMBER('入力表（最初に入力）'!$F$6),'入力表（最初に入力）'!$A$7=1),BX179,IF(AND(ISNUMBER('入力表（最初に入力）'!$F$6),'入力表（最初に入力）'!$A$7=2),BX179,IF(AND(ISNUMBER('入力表（最初に入力）'!$F$6),'入力表（最初に入力）'!$A$7=3),BZ179,CA179)))</f>
        <v>③ 推進に関する手引きの作成計画（実績）</v>
      </c>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33"/>
      <c r="AJ179" s="68"/>
      <c r="AS179" s="111"/>
      <c r="BX179" s="22" t="s">
        <v>130</v>
      </c>
      <c r="BY179" s="22"/>
      <c r="BZ179" s="22" t="s">
        <v>131</v>
      </c>
      <c r="CA179" s="22" t="s">
        <v>129</v>
      </c>
    </row>
    <row r="180" spans="2:79" s="82" customFormat="1" ht="13.5" customHeight="1">
      <c r="B180" s="325" t="s">
        <v>134</v>
      </c>
      <c r="C180" s="325"/>
      <c r="D180" s="325"/>
      <c r="E180" s="325"/>
      <c r="F180" s="325"/>
      <c r="G180" s="325"/>
      <c r="H180" s="325"/>
      <c r="I180" s="325"/>
      <c r="J180" s="325"/>
      <c r="K180" s="325"/>
      <c r="L180" s="325"/>
      <c r="M180" s="325"/>
      <c r="N180" s="325"/>
      <c r="O180" s="325" t="s">
        <v>135</v>
      </c>
      <c r="P180" s="325"/>
      <c r="Q180" s="325"/>
      <c r="R180" s="325"/>
      <c r="S180" s="325"/>
      <c r="T180" s="325"/>
      <c r="U180" s="325"/>
      <c r="V180" s="325"/>
      <c r="W180" s="325"/>
      <c r="X180" s="317" t="s">
        <v>132</v>
      </c>
      <c r="Y180" s="318"/>
      <c r="Z180" s="318"/>
      <c r="AA180" s="318"/>
      <c r="AB180" s="319"/>
      <c r="AC180" s="317" t="s">
        <v>1</v>
      </c>
      <c r="AD180" s="318"/>
      <c r="AE180" s="318"/>
      <c r="AF180" s="318"/>
      <c r="AG180" s="318"/>
      <c r="AH180" s="319"/>
      <c r="AI180" s="199" t="s">
        <v>217</v>
      </c>
      <c r="AJ180" s="68"/>
      <c r="AS180" s="111"/>
      <c r="BX180" s="22"/>
      <c r="BY180" s="22"/>
      <c r="BZ180" s="22"/>
      <c r="CA180" s="22"/>
    </row>
    <row r="181" spans="2:79" s="82" customFormat="1" ht="13.5" customHeight="1">
      <c r="B181" s="342"/>
      <c r="C181" s="343"/>
      <c r="D181" s="343"/>
      <c r="E181" s="343"/>
      <c r="F181" s="343"/>
      <c r="G181" s="343"/>
      <c r="H181" s="343"/>
      <c r="I181" s="343"/>
      <c r="J181" s="343"/>
      <c r="K181" s="343"/>
      <c r="L181" s="343"/>
      <c r="M181" s="343"/>
      <c r="N181" s="344"/>
      <c r="O181" s="348"/>
      <c r="P181" s="348"/>
      <c r="Q181" s="348"/>
      <c r="R181" s="348"/>
      <c r="S181" s="348"/>
      <c r="T181" s="348"/>
      <c r="U181" s="348"/>
      <c r="V181" s="348"/>
      <c r="W181" s="348"/>
      <c r="X181" s="226"/>
      <c r="Y181" s="227"/>
      <c r="Z181" s="227"/>
      <c r="AA181" s="227"/>
      <c r="AB181" s="83"/>
      <c r="AC181" s="337"/>
      <c r="AD181" s="338"/>
      <c r="AE181" s="338"/>
      <c r="AF181" s="338"/>
      <c r="AG181" s="338"/>
      <c r="AH181" s="339"/>
      <c r="AI181" s="200"/>
      <c r="AJ181" s="68"/>
      <c r="AS181" s="111"/>
      <c r="BX181" s="22"/>
      <c r="BY181" s="22"/>
      <c r="BZ181" s="22"/>
      <c r="CA181" s="22"/>
    </row>
    <row r="182" spans="2:79" s="82" customFormat="1" ht="13.5" customHeight="1">
      <c r="B182" s="345"/>
      <c r="C182" s="346"/>
      <c r="D182" s="346"/>
      <c r="E182" s="346"/>
      <c r="F182" s="346"/>
      <c r="G182" s="346"/>
      <c r="H182" s="346"/>
      <c r="I182" s="346"/>
      <c r="J182" s="346"/>
      <c r="K182" s="346"/>
      <c r="L182" s="346"/>
      <c r="M182" s="346"/>
      <c r="N182" s="347"/>
      <c r="O182" s="348"/>
      <c r="P182" s="348"/>
      <c r="Q182" s="348"/>
      <c r="R182" s="348"/>
      <c r="S182" s="348"/>
      <c r="T182" s="348"/>
      <c r="U182" s="348"/>
      <c r="V182" s="348"/>
      <c r="W182" s="348"/>
      <c r="X182" s="340"/>
      <c r="Y182" s="341"/>
      <c r="Z182" s="341"/>
      <c r="AA182" s="341"/>
      <c r="AB182" s="84" t="s">
        <v>133</v>
      </c>
      <c r="AC182" s="272"/>
      <c r="AD182" s="273"/>
      <c r="AE182" s="273"/>
      <c r="AF182" s="273"/>
      <c r="AG182" s="273"/>
      <c r="AH182" s="274"/>
      <c r="AI182" s="200"/>
      <c r="AJ182" s="68"/>
      <c r="AS182" s="111"/>
      <c r="BX182" s="22"/>
      <c r="BY182" s="22"/>
      <c r="BZ182" s="22"/>
      <c r="CA182" s="22"/>
    </row>
    <row r="183" spans="2:79" s="82" customFormat="1" ht="15" customHeight="1">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33"/>
      <c r="AJ183" s="68"/>
      <c r="AS183" s="111"/>
      <c r="BX183" s="22"/>
      <c r="BY183" s="22"/>
      <c r="BZ183" s="22"/>
      <c r="CA183" s="22"/>
    </row>
    <row r="184" spans="2:79" s="82" customFormat="1" ht="15" customHeight="1">
      <c r="B184" s="90" t="str">
        <f>IF(AND(ISNUMBER('入力表（最初に入力）'!$F$6),'入力表（最初に入力）'!$A$7=1),BX184,IF(AND(ISNUMBER('入力表（最初に入力）'!$F$6),'入力表（最初に入力）'!$A$7=2),BX184,IF(AND(ISNUMBER('入力表（最初に入力）'!$F$6),'入力表（最初に入力）'!$A$7=3),BZ184,CA184)))</f>
        <v>④事務支援組織への支援計画（実績）</v>
      </c>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33"/>
      <c r="AJ184" s="68"/>
      <c r="AS184" s="111"/>
      <c r="BX184" s="22" t="s">
        <v>139</v>
      </c>
      <c r="BY184" s="22"/>
      <c r="BZ184" s="22" t="s">
        <v>140</v>
      </c>
      <c r="CA184" s="22" t="s">
        <v>138</v>
      </c>
    </row>
    <row r="185" spans="2:79" s="82" customFormat="1" ht="13.5" customHeight="1">
      <c r="B185" s="215" t="s">
        <v>18</v>
      </c>
      <c r="C185" s="216"/>
      <c r="D185" s="216"/>
      <c r="E185" s="216"/>
      <c r="F185" s="216"/>
      <c r="G185" s="216"/>
      <c r="H185" s="216"/>
      <c r="I185" s="217"/>
      <c r="J185" s="215" t="s">
        <v>19</v>
      </c>
      <c r="K185" s="216"/>
      <c r="L185" s="216"/>
      <c r="M185" s="216"/>
      <c r="N185" s="216"/>
      <c r="O185" s="216"/>
      <c r="P185" s="216"/>
      <c r="Q185" s="217"/>
      <c r="R185" s="245" t="s">
        <v>136</v>
      </c>
      <c r="S185" s="245"/>
      <c r="T185" s="245"/>
      <c r="U185" s="245"/>
      <c r="V185" s="245"/>
      <c r="W185" s="245"/>
      <c r="X185" s="245"/>
      <c r="Y185" s="245"/>
      <c r="Z185" s="325" t="s">
        <v>1</v>
      </c>
      <c r="AA185" s="325"/>
      <c r="AB185" s="325"/>
      <c r="AC185" s="325"/>
      <c r="AD185" s="325"/>
      <c r="AE185" s="325"/>
      <c r="AF185" s="325"/>
      <c r="AG185" s="325"/>
      <c r="AH185" s="325"/>
      <c r="AI185" s="199" t="s">
        <v>217</v>
      </c>
      <c r="AJ185" s="68"/>
      <c r="AS185" s="111"/>
      <c r="BX185" s="22"/>
      <c r="BY185" s="22"/>
      <c r="BZ185" s="22"/>
      <c r="CA185" s="22"/>
    </row>
    <row r="186" spans="2:79" s="82" customFormat="1" ht="13.5" customHeight="1">
      <c r="B186" s="226"/>
      <c r="C186" s="227"/>
      <c r="D186" s="227"/>
      <c r="E186" s="227"/>
      <c r="F186" s="227"/>
      <c r="G186" s="227"/>
      <c r="H186" s="222"/>
      <c r="I186" s="223"/>
      <c r="J186" s="226"/>
      <c r="K186" s="227"/>
      <c r="L186" s="227"/>
      <c r="M186" s="227"/>
      <c r="N186" s="227"/>
      <c r="O186" s="227"/>
      <c r="P186" s="218"/>
      <c r="Q186" s="219"/>
      <c r="R186" s="326"/>
      <c r="S186" s="327"/>
      <c r="T186" s="327"/>
      <c r="U186" s="327"/>
      <c r="V186" s="327"/>
      <c r="W186" s="327"/>
      <c r="X186" s="350"/>
      <c r="Y186" s="351"/>
      <c r="Z186" s="349"/>
      <c r="AA186" s="349"/>
      <c r="AB186" s="349"/>
      <c r="AC186" s="349"/>
      <c r="AD186" s="349"/>
      <c r="AE186" s="349"/>
      <c r="AF186" s="349"/>
      <c r="AG186" s="349"/>
      <c r="AH186" s="349"/>
      <c r="AI186" s="200"/>
      <c r="AJ186" s="68"/>
      <c r="AS186" s="111"/>
      <c r="BX186" s="22"/>
      <c r="BY186" s="22"/>
      <c r="BZ186" s="22"/>
      <c r="CA186" s="22"/>
    </row>
    <row r="187" spans="2:79" s="82" customFormat="1" ht="13.5" customHeight="1">
      <c r="B187" s="340"/>
      <c r="C187" s="341"/>
      <c r="D187" s="341"/>
      <c r="E187" s="341"/>
      <c r="F187" s="341"/>
      <c r="G187" s="341"/>
      <c r="H187" s="224" t="s">
        <v>9</v>
      </c>
      <c r="I187" s="225"/>
      <c r="J187" s="340"/>
      <c r="K187" s="341"/>
      <c r="L187" s="341"/>
      <c r="M187" s="341"/>
      <c r="N187" s="341"/>
      <c r="O187" s="341"/>
      <c r="P187" s="220" t="s">
        <v>103</v>
      </c>
      <c r="Q187" s="221"/>
      <c r="R187" s="328"/>
      <c r="S187" s="329"/>
      <c r="T187" s="329"/>
      <c r="U187" s="329"/>
      <c r="V187" s="329"/>
      <c r="W187" s="329"/>
      <c r="X187" s="220" t="s">
        <v>137</v>
      </c>
      <c r="Y187" s="221"/>
      <c r="Z187" s="349"/>
      <c r="AA187" s="349"/>
      <c r="AB187" s="349"/>
      <c r="AC187" s="349"/>
      <c r="AD187" s="349"/>
      <c r="AE187" s="349"/>
      <c r="AF187" s="349"/>
      <c r="AG187" s="349"/>
      <c r="AH187" s="349"/>
      <c r="AI187" s="200"/>
      <c r="AJ187" s="68"/>
      <c r="AS187" s="111"/>
      <c r="BX187" s="22"/>
      <c r="BY187" s="22"/>
      <c r="BZ187" s="22"/>
      <c r="CA187" s="22"/>
    </row>
    <row r="188" spans="2:79" s="82" customFormat="1" ht="15" customHeight="1">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33"/>
      <c r="AJ188" s="68"/>
      <c r="AS188" s="111"/>
      <c r="BX188" s="22"/>
      <c r="BY188" s="22"/>
      <c r="BZ188" s="22"/>
      <c r="CA188" s="22"/>
    </row>
    <row r="189" spans="2:79" s="82" customFormat="1" ht="15" customHeight="1">
      <c r="B189" s="90" t="s">
        <v>142</v>
      </c>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33"/>
      <c r="AJ189" s="68"/>
      <c r="AS189" s="111"/>
      <c r="BX189" s="22" t="s">
        <v>141</v>
      </c>
      <c r="BY189" s="22"/>
      <c r="BZ189" s="22"/>
      <c r="CA189" s="22"/>
    </row>
    <row r="190" spans="2:79" s="82" customFormat="1" ht="15" customHeight="1">
      <c r="B190" s="90" t="s">
        <v>143</v>
      </c>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33"/>
      <c r="AJ190" s="68"/>
      <c r="AS190" s="111"/>
      <c r="BX190" s="22"/>
      <c r="BY190" s="22"/>
      <c r="BZ190" s="22"/>
      <c r="CA190" s="22"/>
    </row>
    <row r="191" spans="2:79" s="82" customFormat="1" ht="13.5" customHeight="1">
      <c r="B191" s="317" t="s">
        <v>144</v>
      </c>
      <c r="C191" s="318"/>
      <c r="D191" s="318"/>
      <c r="E191" s="318"/>
      <c r="F191" s="318"/>
      <c r="G191" s="318"/>
      <c r="H191" s="319"/>
      <c r="I191" s="317" t="s">
        <v>199</v>
      </c>
      <c r="J191" s="318"/>
      <c r="K191" s="318"/>
      <c r="L191" s="318"/>
      <c r="M191" s="318"/>
      <c r="N191" s="318"/>
      <c r="O191" s="319"/>
      <c r="P191" s="317" t="s">
        <v>145</v>
      </c>
      <c r="Q191" s="318"/>
      <c r="R191" s="318"/>
      <c r="S191" s="318"/>
      <c r="T191" s="318"/>
      <c r="U191" s="318"/>
      <c r="V191" s="319"/>
      <c r="W191" s="317" t="s">
        <v>200</v>
      </c>
      <c r="X191" s="318"/>
      <c r="Y191" s="318"/>
      <c r="Z191" s="318"/>
      <c r="AA191" s="318"/>
      <c r="AB191" s="318"/>
      <c r="AC191" s="319"/>
      <c r="AD191" s="245" t="s">
        <v>1</v>
      </c>
      <c r="AE191" s="245"/>
      <c r="AF191" s="245"/>
      <c r="AG191" s="245"/>
      <c r="AH191" s="245"/>
      <c r="AI191" s="33"/>
      <c r="AJ191" s="68"/>
      <c r="AS191" s="111"/>
      <c r="BX191" s="22"/>
      <c r="BY191" s="22"/>
      <c r="BZ191" s="22"/>
      <c r="CA191" s="22"/>
    </row>
    <row r="192" spans="2:79" s="82" customFormat="1" ht="13.5" customHeight="1">
      <c r="B192" s="320"/>
      <c r="C192" s="321"/>
      <c r="D192" s="321"/>
      <c r="E192" s="321"/>
      <c r="F192" s="321"/>
      <c r="G192" s="312"/>
      <c r="H192" s="313"/>
      <c r="I192" s="320"/>
      <c r="J192" s="321"/>
      <c r="K192" s="321"/>
      <c r="L192" s="321"/>
      <c r="M192" s="321"/>
      <c r="N192" s="211"/>
      <c r="O192" s="212"/>
      <c r="P192" s="320"/>
      <c r="Q192" s="321"/>
      <c r="R192" s="321"/>
      <c r="S192" s="321"/>
      <c r="T192" s="321"/>
      <c r="U192" s="312"/>
      <c r="V192" s="313"/>
      <c r="W192" s="320"/>
      <c r="X192" s="321"/>
      <c r="Y192" s="321"/>
      <c r="Z192" s="321"/>
      <c r="AA192" s="321"/>
      <c r="AB192" s="211"/>
      <c r="AC192" s="212"/>
      <c r="AD192" s="296"/>
      <c r="AE192" s="297"/>
      <c r="AF192" s="297"/>
      <c r="AG192" s="297"/>
      <c r="AH192" s="298"/>
      <c r="AI192" s="33"/>
      <c r="AJ192" s="68"/>
      <c r="AS192" s="111"/>
      <c r="BX192" s="22"/>
      <c r="BY192" s="22"/>
      <c r="BZ192" s="22"/>
      <c r="CA192" s="22"/>
    </row>
    <row r="193" spans="1:79" s="82" customFormat="1" ht="13.5" customHeight="1">
      <c r="B193" s="230"/>
      <c r="C193" s="231"/>
      <c r="D193" s="231"/>
      <c r="E193" s="231"/>
      <c r="F193" s="231"/>
      <c r="G193" s="228" t="s">
        <v>9</v>
      </c>
      <c r="H193" s="229"/>
      <c r="I193" s="230"/>
      <c r="J193" s="231"/>
      <c r="K193" s="231"/>
      <c r="L193" s="231"/>
      <c r="M193" s="231"/>
      <c r="N193" s="213" t="s">
        <v>103</v>
      </c>
      <c r="O193" s="214"/>
      <c r="P193" s="230"/>
      <c r="Q193" s="231"/>
      <c r="R193" s="231"/>
      <c r="S193" s="231"/>
      <c r="T193" s="231"/>
      <c r="U193" s="228" t="s">
        <v>9</v>
      </c>
      <c r="V193" s="229"/>
      <c r="W193" s="230"/>
      <c r="X193" s="231"/>
      <c r="Y193" s="231"/>
      <c r="Z193" s="231"/>
      <c r="AA193" s="231"/>
      <c r="AB193" s="213" t="s">
        <v>103</v>
      </c>
      <c r="AC193" s="214"/>
      <c r="AD193" s="178"/>
      <c r="AE193" s="179"/>
      <c r="AF193" s="179"/>
      <c r="AG193" s="179"/>
      <c r="AH193" s="180"/>
      <c r="AI193" s="33"/>
      <c r="AJ193" s="68"/>
      <c r="AS193" s="111"/>
      <c r="BX193" s="22"/>
      <c r="BY193" s="22"/>
      <c r="BZ193" s="22"/>
      <c r="CA193" s="22"/>
    </row>
    <row r="194" spans="1:79" s="82" customFormat="1" ht="15" customHeight="1">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33"/>
      <c r="AJ194" s="68"/>
      <c r="AS194" s="111"/>
      <c r="BX194" s="22"/>
      <c r="BY194" s="22"/>
      <c r="BZ194" s="22"/>
      <c r="CA194" s="22"/>
    </row>
    <row r="195" spans="1:79" s="82" customFormat="1" ht="15" customHeight="1">
      <c r="B195" s="68" t="s">
        <v>146</v>
      </c>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33"/>
      <c r="AJ195" s="68"/>
      <c r="AS195" s="111"/>
      <c r="BX195" s="22"/>
      <c r="BY195" s="22"/>
      <c r="BZ195" s="22"/>
      <c r="CA195" s="22"/>
    </row>
    <row r="196" spans="1:79" s="82" customFormat="1" ht="13.5" customHeight="1">
      <c r="B196" s="325" t="s">
        <v>14</v>
      </c>
      <c r="C196" s="325"/>
      <c r="D196" s="325"/>
      <c r="E196" s="325"/>
      <c r="F196" s="325"/>
      <c r="G196" s="325"/>
      <c r="H196" s="325"/>
      <c r="I196" s="325"/>
      <c r="J196" s="325"/>
      <c r="K196" s="325"/>
      <c r="L196" s="325"/>
      <c r="M196" s="325"/>
      <c r="N196" s="325"/>
      <c r="O196" s="317" t="s">
        <v>15</v>
      </c>
      <c r="P196" s="318"/>
      <c r="Q196" s="318"/>
      <c r="R196" s="318"/>
      <c r="S196" s="318"/>
      <c r="T196" s="319"/>
      <c r="U196" s="317" t="s">
        <v>20</v>
      </c>
      <c r="V196" s="318"/>
      <c r="W196" s="318"/>
      <c r="X196" s="318"/>
      <c r="Y196" s="318"/>
      <c r="Z196" s="319"/>
      <c r="AA196" s="215" t="s">
        <v>1</v>
      </c>
      <c r="AB196" s="216"/>
      <c r="AC196" s="216"/>
      <c r="AD196" s="216"/>
      <c r="AE196" s="216"/>
      <c r="AF196" s="216"/>
      <c r="AG196" s="216"/>
      <c r="AH196" s="217"/>
      <c r="AI196" s="33"/>
      <c r="AJ196" s="68"/>
      <c r="AS196" s="111"/>
      <c r="BX196" s="22"/>
      <c r="BY196" s="22"/>
      <c r="BZ196" s="22"/>
      <c r="CA196" s="22"/>
    </row>
    <row r="197" spans="1:79" s="82" customFormat="1" ht="13.5" customHeight="1">
      <c r="B197" s="330"/>
      <c r="C197" s="331"/>
      <c r="D197" s="331"/>
      <c r="E197" s="331"/>
      <c r="F197" s="331"/>
      <c r="G197" s="331"/>
      <c r="H197" s="331"/>
      <c r="I197" s="331"/>
      <c r="J197" s="331"/>
      <c r="K197" s="331"/>
      <c r="L197" s="331"/>
      <c r="M197" s="331"/>
      <c r="N197" s="332"/>
      <c r="O197" s="320"/>
      <c r="P197" s="321"/>
      <c r="Q197" s="321"/>
      <c r="R197" s="321"/>
      <c r="S197" s="321"/>
      <c r="T197" s="104"/>
      <c r="U197" s="320"/>
      <c r="V197" s="321"/>
      <c r="W197" s="321"/>
      <c r="X197" s="321"/>
      <c r="Y197" s="321"/>
      <c r="Z197" s="104"/>
      <c r="AA197" s="296"/>
      <c r="AB197" s="297"/>
      <c r="AC197" s="297"/>
      <c r="AD197" s="297"/>
      <c r="AE197" s="297"/>
      <c r="AF197" s="297"/>
      <c r="AG197" s="297"/>
      <c r="AH197" s="298"/>
      <c r="AI197" s="33"/>
      <c r="AJ197" s="68"/>
      <c r="AS197" s="111"/>
      <c r="BX197" s="22"/>
      <c r="BY197" s="22"/>
      <c r="BZ197" s="22"/>
      <c r="CA197" s="22"/>
    </row>
    <row r="198" spans="1:79" s="82" customFormat="1" ht="13.5" customHeight="1">
      <c r="B198" s="333"/>
      <c r="C198" s="334"/>
      <c r="D198" s="334"/>
      <c r="E198" s="334"/>
      <c r="F198" s="334"/>
      <c r="G198" s="334"/>
      <c r="H198" s="334"/>
      <c r="I198" s="334"/>
      <c r="J198" s="334"/>
      <c r="K198" s="334"/>
      <c r="L198" s="334"/>
      <c r="M198" s="334"/>
      <c r="N198" s="335"/>
      <c r="O198" s="230"/>
      <c r="P198" s="231"/>
      <c r="Q198" s="231"/>
      <c r="R198" s="231"/>
      <c r="S198" s="231"/>
      <c r="T198" s="105" t="s">
        <v>9</v>
      </c>
      <c r="U198" s="230"/>
      <c r="V198" s="231"/>
      <c r="W198" s="231"/>
      <c r="X198" s="231"/>
      <c r="Y198" s="231"/>
      <c r="Z198" s="105" t="s">
        <v>10</v>
      </c>
      <c r="AA198" s="178"/>
      <c r="AB198" s="179"/>
      <c r="AC198" s="179"/>
      <c r="AD198" s="179"/>
      <c r="AE198" s="179"/>
      <c r="AF198" s="179"/>
      <c r="AG198" s="179"/>
      <c r="AH198" s="180"/>
      <c r="AI198" s="33"/>
      <c r="AJ198" s="68"/>
      <c r="AS198" s="111"/>
      <c r="BX198" s="22"/>
      <c r="BY198" s="22"/>
      <c r="BZ198" s="22"/>
      <c r="CA198" s="22"/>
    </row>
    <row r="199" spans="1:79" s="82" customFormat="1" ht="15" customHeight="1">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33"/>
      <c r="AJ199" s="68"/>
      <c r="AS199" s="111"/>
      <c r="BX199" s="22"/>
      <c r="BY199" s="22"/>
      <c r="BZ199" s="22"/>
      <c r="CA199" s="22"/>
    </row>
    <row r="200" spans="1:79" s="82" customFormat="1" ht="15" customHeight="1">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33"/>
      <c r="AJ200" s="68"/>
      <c r="AS200" s="111"/>
      <c r="BX200" s="22"/>
      <c r="BY200" s="22"/>
      <c r="BZ200" s="22"/>
      <c r="CA200" s="22"/>
    </row>
    <row r="201" spans="1:79" ht="15" customHeight="1">
      <c r="A201" s="101" t="s">
        <v>147</v>
      </c>
      <c r="B201" s="82"/>
      <c r="C201" s="68"/>
      <c r="D201" s="68"/>
      <c r="E201" s="68"/>
      <c r="F201" s="68"/>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100" t="s">
        <v>47</v>
      </c>
    </row>
    <row r="202" spans="1:79" ht="20.100000000000001" customHeight="1">
      <c r="A202" s="82"/>
      <c r="B202" s="254" t="s">
        <v>148</v>
      </c>
      <c r="C202" s="255"/>
      <c r="D202" s="255"/>
      <c r="E202" s="255"/>
      <c r="F202" s="255"/>
      <c r="G202" s="255"/>
      <c r="H202" s="255"/>
      <c r="I202" s="255"/>
      <c r="J202" s="255"/>
      <c r="K202" s="255"/>
      <c r="L202" s="255"/>
      <c r="M202" s="256"/>
      <c r="N202" s="201" t="str">
        <f>IF(AND(ISNUMBER('入力表（最初に入力）'!$F$6),'入力表（最初に入力）'!$A$7=1),BX202,IF(AND(ISNUMBER('入力表（最初に入力）'!$F$6),'入力表（最初に入力）'!$A$7=2),BX202,IF(AND(ISNUMBER('入力表（最初に入力）'!$F$6),'入力表（最初に入力）'!$A$7=3),BZ202,CA202)))</f>
        <v>交付金に係る事業に要する経費
（要した経費）</v>
      </c>
      <c r="O202" s="202"/>
      <c r="P202" s="202"/>
      <c r="Q202" s="202"/>
      <c r="R202" s="202"/>
      <c r="S202" s="203"/>
      <c r="T202" s="245" t="s">
        <v>16</v>
      </c>
      <c r="U202" s="245"/>
      <c r="V202" s="245"/>
      <c r="W202" s="245"/>
      <c r="X202" s="245"/>
      <c r="Y202" s="245"/>
      <c r="Z202" s="245"/>
      <c r="AA202" s="245"/>
      <c r="AB202" s="245"/>
      <c r="AC202" s="245"/>
      <c r="AD202" s="245"/>
      <c r="AE202" s="245"/>
      <c r="AF202" s="245"/>
      <c r="AG202" s="245"/>
      <c r="AH202" s="245"/>
      <c r="AI202" s="99"/>
      <c r="AJ202" s="31"/>
      <c r="AK202" s="31"/>
      <c r="AL202" s="31"/>
      <c r="AM202" s="31"/>
      <c r="AN202" s="31"/>
      <c r="AO202" s="31"/>
      <c r="AP202" s="31"/>
      <c r="AQ202" s="31"/>
      <c r="AR202" s="31"/>
      <c r="AS202" s="112"/>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X202" s="22" t="s">
        <v>154</v>
      </c>
      <c r="BZ202" s="22" t="s">
        <v>155</v>
      </c>
      <c r="CA202" s="22" t="s">
        <v>175</v>
      </c>
    </row>
    <row r="203" spans="1:79" ht="20.100000000000001" customHeight="1">
      <c r="A203" s="82"/>
      <c r="B203" s="266"/>
      <c r="C203" s="267"/>
      <c r="D203" s="267"/>
      <c r="E203" s="267"/>
      <c r="F203" s="267"/>
      <c r="G203" s="267"/>
      <c r="H203" s="267"/>
      <c r="I203" s="267"/>
      <c r="J203" s="267"/>
      <c r="K203" s="267"/>
      <c r="L203" s="267"/>
      <c r="M203" s="268"/>
      <c r="N203" s="204"/>
      <c r="O203" s="205"/>
      <c r="P203" s="205"/>
      <c r="Q203" s="205"/>
      <c r="R203" s="205"/>
      <c r="S203" s="206"/>
      <c r="T203" s="245" t="s">
        <v>149</v>
      </c>
      <c r="U203" s="245"/>
      <c r="V203" s="245"/>
      <c r="W203" s="245"/>
      <c r="X203" s="245"/>
      <c r="Y203" s="284" t="s">
        <v>150</v>
      </c>
      <c r="Z203" s="284"/>
      <c r="AA203" s="284"/>
      <c r="AB203" s="284"/>
      <c r="AC203" s="284"/>
      <c r="AD203" s="245" t="str">
        <f>IF(OR('入力表（最初に入力）'!C4="",'入力表（最初に入力）'!C4="○○市"),"市町村費",CONCATENATE(RIGHT('入力表（最初に入力）'!C4,1),"費"))</f>
        <v>市町村費</v>
      </c>
      <c r="AE203" s="245"/>
      <c r="AF203" s="245"/>
      <c r="AG203" s="245"/>
      <c r="AH203" s="245"/>
    </row>
    <row r="204" spans="1:79" s="82" customFormat="1" ht="20.100000000000001" customHeight="1">
      <c r="A204" s="27"/>
      <c r="B204" s="352" t="s">
        <v>152</v>
      </c>
      <c r="C204" s="352"/>
      <c r="D204" s="352"/>
      <c r="E204" s="352"/>
      <c r="F204" s="352"/>
      <c r="G204" s="352"/>
      <c r="H204" s="352"/>
      <c r="I204" s="352"/>
      <c r="J204" s="352"/>
      <c r="K204" s="352"/>
      <c r="L204" s="352"/>
      <c r="M204" s="352"/>
      <c r="N204" s="353"/>
      <c r="O204" s="353"/>
      <c r="P204" s="353"/>
      <c r="Q204" s="353"/>
      <c r="R204" s="353"/>
      <c r="S204" s="353"/>
      <c r="T204" s="208" t="str">
        <f>IF(N204=$BX$1,$BX$1,IF(ISNUMBER(N204),N204*0.5,""))</f>
        <v/>
      </c>
      <c r="U204" s="208"/>
      <c r="V204" s="208"/>
      <c r="W204" s="208"/>
      <c r="X204" s="208"/>
      <c r="Y204" s="208" t="str">
        <f>IF(N204=$BX$1,$BX$1,IF(ISNUMBER(N204),N204*0.25,""))</f>
        <v/>
      </c>
      <c r="Z204" s="208"/>
      <c r="AA204" s="208"/>
      <c r="AB204" s="208"/>
      <c r="AC204" s="208"/>
      <c r="AD204" s="208" t="str">
        <f>IF(N204=$BX$1,$BX$1,IF(ISNUMBER(N204),N204*0.25,""))</f>
        <v/>
      </c>
      <c r="AE204" s="208"/>
      <c r="AF204" s="208"/>
      <c r="AG204" s="208"/>
      <c r="AH204" s="208"/>
      <c r="AI204" s="32"/>
      <c r="AS204" s="111"/>
      <c r="BX204" s="22"/>
      <c r="BY204" s="22"/>
      <c r="BZ204" s="22"/>
      <c r="CA204" s="22"/>
    </row>
    <row r="205" spans="1:79" s="82" customFormat="1" ht="20.100000000000001" customHeight="1">
      <c r="A205" s="27"/>
      <c r="B205" s="352"/>
      <c r="C205" s="352"/>
      <c r="D205" s="352"/>
      <c r="E205" s="352"/>
      <c r="F205" s="352"/>
      <c r="G205" s="352"/>
      <c r="H205" s="352"/>
      <c r="I205" s="352"/>
      <c r="J205" s="352"/>
      <c r="K205" s="352"/>
      <c r="L205" s="352"/>
      <c r="M205" s="352"/>
      <c r="N205" s="209" t="str">
        <f>IF(OR(ISNUMBER(U32),ISNUMBER(U71)),SUM(U32,U71)/0.75,"")</f>
        <v/>
      </c>
      <c r="O205" s="209"/>
      <c r="P205" s="209"/>
      <c r="Q205" s="209"/>
      <c r="R205" s="209"/>
      <c r="S205" s="209"/>
      <c r="T205" s="210" t="str">
        <f>IF(ISNUMBER(N205),N205*0.5,"")</f>
        <v/>
      </c>
      <c r="U205" s="210"/>
      <c r="V205" s="210"/>
      <c r="W205" s="210"/>
      <c r="X205" s="210"/>
      <c r="Y205" s="210" t="str">
        <f>IF(ISNUMBER(N205),N205*0.25,"")</f>
        <v/>
      </c>
      <c r="Z205" s="210"/>
      <c r="AA205" s="210"/>
      <c r="AB205" s="210"/>
      <c r="AC205" s="210"/>
      <c r="AD205" s="210" t="str">
        <f>IF(ISNUMBER(N205),N205*0.25,"")</f>
        <v/>
      </c>
      <c r="AE205" s="210"/>
      <c r="AF205" s="210"/>
      <c r="AG205" s="210"/>
      <c r="AH205" s="210"/>
      <c r="AI205" s="32"/>
      <c r="AS205" s="111"/>
      <c r="BX205" s="22"/>
      <c r="BY205" s="22"/>
      <c r="BZ205" s="22"/>
      <c r="CA205" s="22"/>
    </row>
    <row r="206" spans="1:79" s="82" customFormat="1" ht="20.100000000000001" customHeight="1">
      <c r="A206" s="27"/>
      <c r="B206" s="352" t="s">
        <v>153</v>
      </c>
      <c r="C206" s="352"/>
      <c r="D206" s="352"/>
      <c r="E206" s="352"/>
      <c r="F206" s="352"/>
      <c r="G206" s="352"/>
      <c r="H206" s="352"/>
      <c r="I206" s="352"/>
      <c r="J206" s="352"/>
      <c r="K206" s="352"/>
      <c r="L206" s="352"/>
      <c r="M206" s="352"/>
      <c r="N206" s="353"/>
      <c r="O206" s="353"/>
      <c r="P206" s="353"/>
      <c r="Q206" s="353"/>
      <c r="R206" s="353"/>
      <c r="S206" s="353"/>
      <c r="T206" s="208" t="str">
        <f>IF(N206=$BX$1,$BX$1,IF(ISNUMBER(N206),N206*0.5,""))</f>
        <v/>
      </c>
      <c r="U206" s="208"/>
      <c r="V206" s="208"/>
      <c r="W206" s="208"/>
      <c r="X206" s="208"/>
      <c r="Y206" s="208" t="str">
        <f>IF(N206=$BX$1,$BX$1,IF(ISNUMBER(N206),N206*0.25,""))</f>
        <v/>
      </c>
      <c r="Z206" s="208"/>
      <c r="AA206" s="208"/>
      <c r="AB206" s="208"/>
      <c r="AC206" s="208"/>
      <c r="AD206" s="208" t="str">
        <f>IF(N206=$BX$1,$BX$1,IF(ISNUMBER(N206),N206*0.25,""))</f>
        <v/>
      </c>
      <c r="AE206" s="208"/>
      <c r="AF206" s="208"/>
      <c r="AG206" s="208"/>
      <c r="AH206" s="208"/>
      <c r="AI206" s="32"/>
      <c r="AS206" s="111"/>
      <c r="BX206" s="22"/>
      <c r="BY206" s="22"/>
      <c r="BZ206" s="22"/>
      <c r="CA206" s="22"/>
    </row>
    <row r="207" spans="1:79" s="82" customFormat="1" ht="20.100000000000001" customHeight="1">
      <c r="A207" s="27"/>
      <c r="B207" s="352"/>
      <c r="C207" s="352"/>
      <c r="D207" s="352"/>
      <c r="E207" s="352"/>
      <c r="F207" s="352"/>
      <c r="G207" s="352"/>
      <c r="H207" s="352"/>
      <c r="I207" s="352"/>
      <c r="J207" s="352"/>
      <c r="K207" s="352"/>
      <c r="L207" s="352"/>
      <c r="M207" s="352"/>
      <c r="N207" s="209" t="str">
        <f>IF(OR(ISNUMBER(U92),ISNUMBER(U118)),SUM(U92,U118)/0.75,"")</f>
        <v/>
      </c>
      <c r="O207" s="209"/>
      <c r="P207" s="209"/>
      <c r="Q207" s="209"/>
      <c r="R207" s="209"/>
      <c r="S207" s="209"/>
      <c r="T207" s="210" t="str">
        <f>IF(ISNUMBER(N207),N207*0.5,"")</f>
        <v/>
      </c>
      <c r="U207" s="210"/>
      <c r="V207" s="210"/>
      <c r="W207" s="210"/>
      <c r="X207" s="210"/>
      <c r="Y207" s="210" t="str">
        <f>IF(ISNUMBER(N207),N207*0.25,"")</f>
        <v/>
      </c>
      <c r="Z207" s="210"/>
      <c r="AA207" s="210"/>
      <c r="AB207" s="210"/>
      <c r="AC207" s="210"/>
      <c r="AD207" s="210" t="str">
        <f>IF(ISNUMBER(N207),N207*0.25,"")</f>
        <v/>
      </c>
      <c r="AE207" s="210"/>
      <c r="AF207" s="210"/>
      <c r="AG207" s="210"/>
      <c r="AH207" s="210"/>
      <c r="AI207" s="32"/>
      <c r="AS207" s="111"/>
      <c r="BX207" s="22"/>
      <c r="BY207" s="22"/>
      <c r="BZ207" s="22"/>
      <c r="CA207" s="22"/>
    </row>
    <row r="208" spans="1:79" s="82" customFormat="1" ht="20.100000000000001" customHeight="1">
      <c r="A208" s="27"/>
      <c r="B208" s="352" t="s">
        <v>188</v>
      </c>
      <c r="C208" s="352"/>
      <c r="D208" s="352"/>
      <c r="E208" s="352"/>
      <c r="F208" s="352"/>
      <c r="G208" s="352"/>
      <c r="H208" s="352"/>
      <c r="I208" s="352"/>
      <c r="J208" s="352"/>
      <c r="K208" s="352"/>
      <c r="L208" s="352"/>
      <c r="M208" s="352"/>
      <c r="N208" s="353"/>
      <c r="O208" s="353"/>
      <c r="P208" s="353"/>
      <c r="Q208" s="353"/>
      <c r="R208" s="353"/>
      <c r="S208" s="353"/>
      <c r="T208" s="208" t="str">
        <f>IF(N208=$BX$1,$BX$1,IF(ISNUMBER(N208),N208,""))</f>
        <v/>
      </c>
      <c r="U208" s="208"/>
      <c r="V208" s="208"/>
      <c r="W208" s="208"/>
      <c r="X208" s="208"/>
      <c r="Y208" s="208"/>
      <c r="Z208" s="208"/>
      <c r="AA208" s="208"/>
      <c r="AB208" s="208"/>
      <c r="AC208" s="208"/>
      <c r="AD208" s="208"/>
      <c r="AE208" s="208"/>
      <c r="AF208" s="208"/>
      <c r="AG208" s="208"/>
      <c r="AH208" s="208"/>
      <c r="AI208" s="32"/>
      <c r="AS208" s="111"/>
      <c r="BX208" s="22"/>
      <c r="BY208" s="22"/>
      <c r="BZ208" s="22"/>
      <c r="CA208" s="22"/>
    </row>
    <row r="209" spans="1:79" s="82" customFormat="1" ht="20.100000000000001" customHeight="1">
      <c r="A209" s="27"/>
      <c r="B209" s="352"/>
      <c r="C209" s="352"/>
      <c r="D209" s="352"/>
      <c r="E209" s="352"/>
      <c r="F209" s="352"/>
      <c r="G209" s="352"/>
      <c r="H209" s="352"/>
      <c r="I209" s="352"/>
      <c r="J209" s="352"/>
      <c r="K209" s="352"/>
      <c r="L209" s="352"/>
      <c r="M209" s="352"/>
      <c r="N209" s="354"/>
      <c r="O209" s="354"/>
      <c r="P209" s="354"/>
      <c r="Q209" s="354"/>
      <c r="R209" s="354"/>
      <c r="S209" s="354"/>
      <c r="T209" s="210" t="str">
        <f>IF(ISNUMBER(N209),N209,"")</f>
        <v/>
      </c>
      <c r="U209" s="210"/>
      <c r="V209" s="210"/>
      <c r="W209" s="210"/>
      <c r="X209" s="210"/>
      <c r="Y209" s="210"/>
      <c r="Z209" s="210"/>
      <c r="AA209" s="210"/>
      <c r="AB209" s="210"/>
      <c r="AC209" s="210"/>
      <c r="AD209" s="210"/>
      <c r="AE209" s="210"/>
      <c r="AF209" s="210"/>
      <c r="AG209" s="210"/>
      <c r="AH209" s="210"/>
      <c r="AI209" s="32"/>
      <c r="AS209" s="111"/>
      <c r="BX209" s="22"/>
      <c r="BY209" s="22"/>
      <c r="BZ209" s="22"/>
      <c r="CA209" s="22"/>
    </row>
    <row r="210" spans="1:79" s="82" customFormat="1" ht="20.100000000000001" customHeight="1">
      <c r="A210" s="30"/>
      <c r="B210" s="201" t="s">
        <v>44</v>
      </c>
      <c r="C210" s="202"/>
      <c r="D210" s="202"/>
      <c r="E210" s="202"/>
      <c r="F210" s="202"/>
      <c r="G210" s="202"/>
      <c r="H210" s="202"/>
      <c r="I210" s="202"/>
      <c r="J210" s="202"/>
      <c r="K210" s="202"/>
      <c r="L210" s="202"/>
      <c r="M210" s="203"/>
      <c r="N210" s="207" t="str">
        <f>IF(OR(ISNUMBER(N204),ISNUMBER(N206),ISNUMBER(N208),N204=$BX$1,N206=$BX$1,N208=$BX$1),IF(SUM(IF(ISNUMBER(N204),N204,IF(N204=$BX$1,0,N205)),IF(ISNUMBER(N206),N206,IF(N206=$BX$1,0,N207)),IF(ISNUMBER(N208),N208,IF(N208=$BX$1,0,N209)))=0,$BX$1,SUM(IF(ISNUMBER(N204),N204,IF(N204=$BX$1,0,N205)),IF(ISNUMBER(N206),N206,IF(N206=$BX$1,0,N207)),IF(ISNUMBER(N208),N208,IF(N208=$BX$1,0,N209)))),"")</f>
        <v/>
      </c>
      <c r="O210" s="207"/>
      <c r="P210" s="207"/>
      <c r="Q210" s="207"/>
      <c r="R210" s="207"/>
      <c r="S210" s="207"/>
      <c r="T210" s="208" t="str">
        <f>IF(OR(ISNUMBER(T204),ISNUMBER(T206),ISNUMBER(T208),T204=$BX$1,T206=$BX$1,T208=$BX$1),IF(SUM(IF(ISNUMBER(T204),T204,IF(T204=$BX$1,0,T205)),IF(ISNUMBER(T206),T206,IF(T206=$BX$1,0,T207)),IF(ISNUMBER(T208),T208,IF(T208=$BX$1,0,T209)))=0,$BX$1,SUM(IF(ISNUMBER(T204),T204,IF(T204=$BX$1,0,T205)),IF(ISNUMBER(T206),T206,IF(T206=$BX$1,0,T207)),IF(ISNUMBER(T208),T208,IF(T208=$BX$1,0,T209)))),"")</f>
        <v/>
      </c>
      <c r="U210" s="208"/>
      <c r="V210" s="208"/>
      <c r="W210" s="208"/>
      <c r="X210" s="208"/>
      <c r="Y210" s="208" t="str">
        <f t="shared" ref="Y210" si="0">IF(OR(ISNUMBER(Y204),ISNUMBER(Y206),ISNUMBER(Y208),Y204=$BX$1,Y206=$BX$1,Y208=$BX$1),IF(SUM(IF(ISNUMBER(Y204),Y204,IF(Y204=$BX$1,0,Y205)),IF(ISNUMBER(Y206),Y206,IF(Y206=$BX$1,0,Y207)),IF(ISNUMBER(Y208),Y208,IF(Y208=$BX$1,0,Y209)))=0,$BX$1,SUM(IF(ISNUMBER(Y204),Y204,IF(Y204=$BX$1,0,Y205)),IF(ISNUMBER(Y206),Y206,IF(Y206=$BX$1,0,Y207)),IF(ISNUMBER(Y208),Y208,IF(Y208=$BX$1,0,Y209)))),"")</f>
        <v/>
      </c>
      <c r="Z210" s="208"/>
      <c r="AA210" s="208"/>
      <c r="AB210" s="208"/>
      <c r="AC210" s="208"/>
      <c r="AD210" s="208" t="str">
        <f t="shared" ref="AD210" si="1">IF(OR(ISNUMBER(AD204),ISNUMBER(AD206),ISNUMBER(AD208),AD204=$BX$1,AD206=$BX$1,AD208=$BX$1),IF(SUM(IF(ISNUMBER(AD204),AD204,IF(AD204=$BX$1,0,AD205)),IF(ISNUMBER(AD206),AD206,IF(AD206=$BX$1,0,AD207)),IF(ISNUMBER(AD208),AD208,IF(AD208=$BX$1,0,AD209)))=0,$BX$1,SUM(IF(ISNUMBER(AD204),AD204,IF(AD204=$BX$1,0,AD205)),IF(ISNUMBER(AD206),AD206,IF(AD206=$BX$1,0,AD207)),IF(ISNUMBER(AD208),AD208,IF(AD208=$BX$1,0,AD209)))),"")</f>
        <v/>
      </c>
      <c r="AE210" s="208"/>
      <c r="AF210" s="208"/>
      <c r="AG210" s="208"/>
      <c r="AH210" s="208"/>
      <c r="AI210" s="32"/>
      <c r="AS210" s="111"/>
      <c r="BX210" s="22"/>
      <c r="BY210" s="22"/>
      <c r="BZ210" s="22"/>
      <c r="CA210" s="22"/>
    </row>
    <row r="211" spans="1:79" s="82" customFormat="1" ht="20.100000000000001" customHeight="1">
      <c r="A211" s="30"/>
      <c r="B211" s="204"/>
      <c r="C211" s="205"/>
      <c r="D211" s="205"/>
      <c r="E211" s="205"/>
      <c r="F211" s="205"/>
      <c r="G211" s="205"/>
      <c r="H211" s="205"/>
      <c r="I211" s="205"/>
      <c r="J211" s="205"/>
      <c r="K211" s="205"/>
      <c r="L211" s="205"/>
      <c r="M211" s="206"/>
      <c r="N211" s="209" t="str">
        <f>IF(OR(ISNUMBER(N205),ISNUMBER(N207),ISNUMBER(N209)),SUM(N205,N207,N209),"")</f>
        <v/>
      </c>
      <c r="O211" s="209"/>
      <c r="P211" s="209"/>
      <c r="Q211" s="209"/>
      <c r="R211" s="209"/>
      <c r="S211" s="209"/>
      <c r="T211" s="210" t="str">
        <f>IF(OR(ISNUMBER(T205),ISNUMBER(T207),ISNUMBER(T209)),SUM(T205,T207,T209),"")</f>
        <v/>
      </c>
      <c r="U211" s="210"/>
      <c r="V211" s="210"/>
      <c r="W211" s="210"/>
      <c r="X211" s="210"/>
      <c r="Y211" s="210" t="str">
        <f>IF(OR(ISNUMBER(Y205),ISNUMBER(Y207),ISNUMBER(Y209)),SUM(Y205,Y207,Y209),"")</f>
        <v/>
      </c>
      <c r="Z211" s="210"/>
      <c r="AA211" s="210"/>
      <c r="AB211" s="210"/>
      <c r="AC211" s="210"/>
      <c r="AD211" s="210" t="str">
        <f>IF(OR(ISNUMBER(AD205),ISNUMBER(AD207),ISNUMBER(AD209)),SUM(AD205,AD207,AD209),"")</f>
        <v/>
      </c>
      <c r="AE211" s="210"/>
      <c r="AF211" s="210"/>
      <c r="AG211" s="210"/>
      <c r="AH211" s="210"/>
      <c r="AI211" s="32"/>
      <c r="AS211" s="111"/>
      <c r="BX211" s="22"/>
      <c r="BY211" s="22"/>
      <c r="BZ211" s="22"/>
      <c r="CA211" s="22"/>
    </row>
    <row r="212" spans="1:79" s="82" customFormat="1" ht="15" hidden="1" customHeight="1" outlineLevel="1">
      <c r="A212" s="30"/>
      <c r="AI212" s="32"/>
      <c r="AJ212" s="82" t="str">
        <f>IF('入力表（最初に入力）'!$A$7=3,1,"")</f>
        <v/>
      </c>
      <c r="AS212" s="111"/>
      <c r="BX212" s="22"/>
      <c r="BY212" s="22"/>
      <c r="BZ212" s="22"/>
      <c r="CA212" s="22"/>
    </row>
    <row r="213" spans="1:79" ht="15" hidden="1" customHeight="1" outlineLevel="1">
      <c r="A213" s="28" t="s">
        <v>161</v>
      </c>
      <c r="AJ213" s="82" t="str">
        <f>IF('入力表（最初に入力）'!$A$7=3,1,"")</f>
        <v/>
      </c>
      <c r="AK213" s="82"/>
    </row>
    <row r="214" spans="1:79" ht="15" hidden="1" customHeight="1" outlineLevel="1">
      <c r="A214" s="102" t="s">
        <v>41</v>
      </c>
      <c r="AH214" s="100" t="s">
        <v>47</v>
      </c>
      <c r="AJ214" s="82" t="str">
        <f>IF('入力表（最初に入力）'!$A$7=3,1,"")</f>
        <v/>
      </c>
    </row>
    <row r="215" spans="1:79" s="82" customFormat="1" ht="15" hidden="1" customHeight="1" outlineLevel="1">
      <c r="A215" s="102"/>
      <c r="B215" s="246" t="s">
        <v>148</v>
      </c>
      <c r="C215" s="247"/>
      <c r="D215" s="247"/>
      <c r="E215" s="247"/>
      <c r="F215" s="247"/>
      <c r="G215" s="247"/>
      <c r="H215" s="247"/>
      <c r="I215" s="247"/>
      <c r="J215" s="247"/>
      <c r="K215" s="247"/>
      <c r="L215" s="247"/>
      <c r="M215" s="247"/>
      <c r="N215" s="248"/>
      <c r="O215" s="371" t="s">
        <v>45</v>
      </c>
      <c r="P215" s="371"/>
      <c r="Q215" s="371"/>
      <c r="R215" s="371"/>
      <c r="S215" s="371"/>
      <c r="T215" s="371" t="s">
        <v>157</v>
      </c>
      <c r="U215" s="371"/>
      <c r="V215" s="371"/>
      <c r="W215" s="371"/>
      <c r="X215" s="371"/>
      <c r="Y215" s="184" t="s">
        <v>158</v>
      </c>
      <c r="Z215" s="185"/>
      <c r="AA215" s="185"/>
      <c r="AB215" s="185"/>
      <c r="AC215" s="185"/>
      <c r="AD215" s="185"/>
      <c r="AE215" s="185"/>
      <c r="AF215" s="185"/>
      <c r="AG215" s="185"/>
      <c r="AH215" s="186"/>
      <c r="AI215" s="32"/>
      <c r="AJ215" s="82" t="str">
        <f>IF('入力表（最初に入力）'!$A$7=3,1,"")</f>
        <v/>
      </c>
      <c r="AS215" s="111"/>
      <c r="BX215" s="22"/>
      <c r="BY215" s="22"/>
      <c r="BZ215" s="22"/>
      <c r="CA215" s="22"/>
    </row>
    <row r="216" spans="1:79" s="82" customFormat="1" ht="15" hidden="1" customHeight="1" outlineLevel="1">
      <c r="A216" s="102"/>
      <c r="B216" s="246"/>
      <c r="C216" s="247"/>
      <c r="D216" s="247"/>
      <c r="E216" s="247"/>
      <c r="F216" s="247"/>
      <c r="G216" s="247"/>
      <c r="H216" s="247"/>
      <c r="I216" s="247"/>
      <c r="J216" s="247"/>
      <c r="K216" s="247"/>
      <c r="L216" s="247"/>
      <c r="M216" s="247"/>
      <c r="N216" s="248"/>
      <c r="O216" s="371"/>
      <c r="P216" s="371"/>
      <c r="Q216" s="371"/>
      <c r="R216" s="371"/>
      <c r="S216" s="371"/>
      <c r="T216" s="371"/>
      <c r="U216" s="371"/>
      <c r="V216" s="371"/>
      <c r="W216" s="371"/>
      <c r="X216" s="371"/>
      <c r="Y216" s="372" t="s">
        <v>42</v>
      </c>
      <c r="Z216" s="373"/>
      <c r="AA216" s="373"/>
      <c r="AB216" s="373"/>
      <c r="AC216" s="374"/>
      <c r="AD216" s="372" t="s">
        <v>43</v>
      </c>
      <c r="AE216" s="373"/>
      <c r="AF216" s="373"/>
      <c r="AG216" s="373"/>
      <c r="AH216" s="374"/>
      <c r="AI216" s="32"/>
      <c r="AJ216" s="82" t="str">
        <f>IF('入力表（最初に入力）'!$A$7=3,1,"")</f>
        <v/>
      </c>
      <c r="AS216" s="111"/>
      <c r="BX216" s="22"/>
      <c r="BY216" s="22"/>
      <c r="BZ216" s="22"/>
      <c r="CA216" s="22"/>
    </row>
    <row r="217" spans="1:79" s="82" customFormat="1" ht="20.100000000000001" hidden="1" customHeight="1" outlineLevel="1">
      <c r="A217" s="102"/>
      <c r="B217" s="368" t="s">
        <v>159</v>
      </c>
      <c r="C217" s="369"/>
      <c r="D217" s="369"/>
      <c r="E217" s="369"/>
      <c r="F217" s="369"/>
      <c r="G217" s="369"/>
      <c r="H217" s="369"/>
      <c r="I217" s="369"/>
      <c r="J217" s="369"/>
      <c r="K217" s="369"/>
      <c r="L217" s="369"/>
      <c r="M217" s="369"/>
      <c r="N217" s="370"/>
      <c r="O217" s="362"/>
      <c r="P217" s="363"/>
      <c r="Q217" s="363"/>
      <c r="R217" s="363"/>
      <c r="S217" s="364"/>
      <c r="T217" s="365"/>
      <c r="U217" s="366"/>
      <c r="V217" s="366"/>
      <c r="W217" s="366"/>
      <c r="X217" s="367"/>
      <c r="Y217" s="365"/>
      <c r="Z217" s="366"/>
      <c r="AA217" s="366"/>
      <c r="AB217" s="366"/>
      <c r="AC217" s="367"/>
      <c r="AD217" s="365"/>
      <c r="AE217" s="366"/>
      <c r="AF217" s="366"/>
      <c r="AG217" s="366"/>
      <c r="AH217" s="367"/>
      <c r="AI217" s="32"/>
      <c r="AJ217" s="82" t="str">
        <f>IF('入力表（最初に入力）'!$A$7=3,1,"")</f>
        <v/>
      </c>
      <c r="AS217" s="111"/>
      <c r="BX217" s="22"/>
      <c r="BY217" s="22"/>
      <c r="BZ217" s="22"/>
      <c r="CA217" s="22"/>
    </row>
    <row r="218" spans="1:79" s="82" customFormat="1" ht="20.100000000000001" hidden="1" customHeight="1" outlineLevel="1">
      <c r="A218" s="102"/>
      <c r="B218" s="368"/>
      <c r="C218" s="369"/>
      <c r="D218" s="369"/>
      <c r="E218" s="369"/>
      <c r="F218" s="369"/>
      <c r="G218" s="369"/>
      <c r="H218" s="369"/>
      <c r="I218" s="369"/>
      <c r="J218" s="369"/>
      <c r="K218" s="369"/>
      <c r="L218" s="369"/>
      <c r="M218" s="369"/>
      <c r="N218" s="370"/>
      <c r="O218" s="230"/>
      <c r="P218" s="231"/>
      <c r="Q218" s="231"/>
      <c r="R218" s="231"/>
      <c r="S218" s="358"/>
      <c r="T218" s="230"/>
      <c r="U218" s="231"/>
      <c r="V218" s="231"/>
      <c r="W218" s="231"/>
      <c r="X218" s="358"/>
      <c r="Y218" s="359" t="str">
        <f>IF(O218-T218&gt;0,O218-T218,"")</f>
        <v/>
      </c>
      <c r="Z218" s="360"/>
      <c r="AA218" s="360"/>
      <c r="AB218" s="360"/>
      <c r="AC218" s="361"/>
      <c r="AD218" s="355" t="str">
        <f>IF(O218-T218&lt;0,T218-O218,"")</f>
        <v/>
      </c>
      <c r="AE218" s="356"/>
      <c r="AF218" s="356"/>
      <c r="AG218" s="356"/>
      <c r="AH218" s="357"/>
      <c r="AI218" s="32"/>
      <c r="AJ218" s="82" t="str">
        <f>IF('入力表（最初に入力）'!$A$7=3,1,"")</f>
        <v/>
      </c>
      <c r="AS218" s="111"/>
      <c r="BX218" s="22"/>
      <c r="BY218" s="22"/>
      <c r="BZ218" s="22"/>
      <c r="CA218" s="22"/>
    </row>
    <row r="219" spans="1:79" s="82" customFormat="1" ht="20.100000000000001" hidden="1" customHeight="1" outlineLevel="1">
      <c r="A219" s="102"/>
      <c r="B219" s="368" t="s">
        <v>160</v>
      </c>
      <c r="C219" s="369"/>
      <c r="D219" s="369"/>
      <c r="E219" s="369"/>
      <c r="F219" s="369"/>
      <c r="G219" s="369"/>
      <c r="H219" s="369"/>
      <c r="I219" s="369"/>
      <c r="J219" s="369"/>
      <c r="K219" s="369"/>
      <c r="L219" s="369"/>
      <c r="M219" s="369"/>
      <c r="N219" s="370"/>
      <c r="O219" s="362"/>
      <c r="P219" s="363"/>
      <c r="Q219" s="363"/>
      <c r="R219" s="363"/>
      <c r="S219" s="364"/>
      <c r="T219" s="365"/>
      <c r="U219" s="366"/>
      <c r="V219" s="366"/>
      <c r="W219" s="366"/>
      <c r="X219" s="367"/>
      <c r="Y219" s="365"/>
      <c r="Z219" s="366"/>
      <c r="AA219" s="366"/>
      <c r="AB219" s="366"/>
      <c r="AC219" s="367"/>
      <c r="AD219" s="365"/>
      <c r="AE219" s="366"/>
      <c r="AF219" s="366"/>
      <c r="AG219" s="366"/>
      <c r="AH219" s="367"/>
      <c r="AI219" s="32"/>
      <c r="AJ219" s="82" t="str">
        <f>IF('入力表（最初に入力）'!$A$7=3,1,"")</f>
        <v/>
      </c>
      <c r="AS219" s="111"/>
      <c r="BX219" s="22"/>
      <c r="BY219" s="22"/>
      <c r="BZ219" s="22"/>
      <c r="CA219" s="22"/>
    </row>
    <row r="220" spans="1:79" s="82" customFormat="1" ht="20.100000000000001" hidden="1" customHeight="1" outlineLevel="1">
      <c r="A220" s="102"/>
      <c r="B220" s="368"/>
      <c r="C220" s="369"/>
      <c r="D220" s="369"/>
      <c r="E220" s="369"/>
      <c r="F220" s="369"/>
      <c r="G220" s="369"/>
      <c r="H220" s="369"/>
      <c r="I220" s="369"/>
      <c r="J220" s="369"/>
      <c r="K220" s="369"/>
      <c r="L220" s="369"/>
      <c r="M220" s="369"/>
      <c r="N220" s="370"/>
      <c r="O220" s="230"/>
      <c r="P220" s="231"/>
      <c r="Q220" s="231"/>
      <c r="R220" s="231"/>
      <c r="S220" s="358"/>
      <c r="T220" s="230"/>
      <c r="U220" s="231"/>
      <c r="V220" s="231"/>
      <c r="W220" s="231"/>
      <c r="X220" s="358"/>
      <c r="Y220" s="359" t="str">
        <f>IF(O220-T220&gt;0,O220-T220,"")</f>
        <v/>
      </c>
      <c r="Z220" s="360"/>
      <c r="AA220" s="360"/>
      <c r="AB220" s="360"/>
      <c r="AC220" s="361"/>
      <c r="AD220" s="355" t="str">
        <f>IF(O220-T220&lt;0,T220-O220,"")</f>
        <v/>
      </c>
      <c r="AE220" s="356"/>
      <c r="AF220" s="356"/>
      <c r="AG220" s="356"/>
      <c r="AH220" s="357"/>
      <c r="AI220" s="32"/>
      <c r="AJ220" s="82" t="str">
        <f>IF('入力表（最初に入力）'!$A$7=3,1,"")</f>
        <v/>
      </c>
      <c r="AS220" s="111"/>
      <c r="BX220" s="22"/>
      <c r="BY220" s="22"/>
      <c r="BZ220" s="22"/>
      <c r="CA220" s="22"/>
    </row>
    <row r="221" spans="1:79" s="82" customFormat="1" ht="20.100000000000001" hidden="1" customHeight="1" outlineLevel="1">
      <c r="A221" s="102"/>
      <c r="B221" s="368" t="s">
        <v>151</v>
      </c>
      <c r="C221" s="369"/>
      <c r="D221" s="369"/>
      <c r="E221" s="369"/>
      <c r="F221" s="369"/>
      <c r="G221" s="369"/>
      <c r="H221" s="369"/>
      <c r="I221" s="369"/>
      <c r="J221" s="369"/>
      <c r="K221" s="369"/>
      <c r="L221" s="369"/>
      <c r="M221" s="369"/>
      <c r="N221" s="370"/>
      <c r="O221" s="362"/>
      <c r="P221" s="363"/>
      <c r="Q221" s="363"/>
      <c r="R221" s="363"/>
      <c r="S221" s="364"/>
      <c r="T221" s="365"/>
      <c r="U221" s="366"/>
      <c r="V221" s="366"/>
      <c r="W221" s="366"/>
      <c r="X221" s="367"/>
      <c r="Y221" s="365"/>
      <c r="Z221" s="366"/>
      <c r="AA221" s="366"/>
      <c r="AB221" s="366"/>
      <c r="AC221" s="367"/>
      <c r="AD221" s="365"/>
      <c r="AE221" s="366"/>
      <c r="AF221" s="366"/>
      <c r="AG221" s="366"/>
      <c r="AH221" s="367"/>
      <c r="AI221" s="32"/>
      <c r="AJ221" s="82" t="str">
        <f>IF('入力表（最初に入力）'!$A$7=3,1,"")</f>
        <v/>
      </c>
      <c r="AS221" s="111"/>
      <c r="BX221" s="22"/>
      <c r="BY221" s="22"/>
      <c r="BZ221" s="22"/>
      <c r="CA221" s="22"/>
    </row>
    <row r="222" spans="1:79" s="82" customFormat="1" ht="20.100000000000001" hidden="1" customHeight="1" outlineLevel="1">
      <c r="A222" s="102"/>
      <c r="B222" s="368"/>
      <c r="C222" s="369"/>
      <c r="D222" s="369"/>
      <c r="E222" s="369"/>
      <c r="F222" s="369"/>
      <c r="G222" s="369"/>
      <c r="H222" s="369"/>
      <c r="I222" s="369"/>
      <c r="J222" s="369"/>
      <c r="K222" s="369"/>
      <c r="L222" s="369"/>
      <c r="M222" s="369"/>
      <c r="N222" s="370"/>
      <c r="O222" s="230"/>
      <c r="P222" s="231"/>
      <c r="Q222" s="231"/>
      <c r="R222" s="231"/>
      <c r="S222" s="358"/>
      <c r="T222" s="230"/>
      <c r="U222" s="231"/>
      <c r="V222" s="231"/>
      <c r="W222" s="231"/>
      <c r="X222" s="358"/>
      <c r="Y222" s="359" t="str">
        <f>IF(O222-T222&gt;0,O222-T222,"")</f>
        <v/>
      </c>
      <c r="Z222" s="360"/>
      <c r="AA222" s="360"/>
      <c r="AB222" s="360"/>
      <c r="AC222" s="361"/>
      <c r="AD222" s="355" t="str">
        <f>IF(O222-T222&lt;0,T222-O222,"")</f>
        <v/>
      </c>
      <c r="AE222" s="356"/>
      <c r="AF222" s="356"/>
      <c r="AG222" s="356"/>
      <c r="AH222" s="357"/>
      <c r="AI222" s="32"/>
      <c r="AJ222" s="82" t="str">
        <f>IF('入力表（最初に入力）'!$A$7=3,1,"")</f>
        <v/>
      </c>
      <c r="AS222" s="111"/>
      <c r="BX222" s="22"/>
      <c r="BY222" s="22"/>
      <c r="BZ222" s="22"/>
      <c r="CA222" s="22"/>
    </row>
    <row r="223" spans="1:79" s="82" customFormat="1" ht="20.100000000000001" hidden="1" customHeight="1" outlineLevel="1">
      <c r="A223" s="102"/>
      <c r="B223" s="201" t="s">
        <v>44</v>
      </c>
      <c r="C223" s="202"/>
      <c r="D223" s="202"/>
      <c r="E223" s="202"/>
      <c r="F223" s="202"/>
      <c r="G223" s="202"/>
      <c r="H223" s="202"/>
      <c r="I223" s="202"/>
      <c r="J223" s="202"/>
      <c r="K223" s="202"/>
      <c r="L223" s="202"/>
      <c r="M223" s="202"/>
      <c r="N223" s="203"/>
      <c r="O223" s="208" t="str">
        <f>IF(OR(ISNUMBER(O217),ISNUMBER(O219),ISNUMBER(O221),O217=$BX$1,O219=$BX$1,O221=$BX$1),IF(SUM(IF(ISNUMBER(O217),O217,IF(O217=$BX$1,0,O218)),IF(ISNUMBER(O219),O219,IF(O219=$BX$1,0,O220)),IF(ISNUMBER(O221),O221,IF(O221=$BX$1,0,O222)))=0,$BX$1,SUM(IF(ISNUMBER(O217),O217,IF(O217=$BX$1,0,O218)),IF(ISNUMBER(O219),O219,IF(O219=$BX$1,0,O220)),IF(ISNUMBER(O221),O221,IF(O221=$BX$1,0,O222)))),"")</f>
        <v/>
      </c>
      <c r="P223" s="208"/>
      <c r="Q223" s="208"/>
      <c r="R223" s="208"/>
      <c r="S223" s="208"/>
      <c r="T223" s="375"/>
      <c r="U223" s="376"/>
      <c r="V223" s="376"/>
      <c r="W223" s="376"/>
      <c r="X223" s="377"/>
      <c r="Y223" s="375"/>
      <c r="Z223" s="376"/>
      <c r="AA223" s="376"/>
      <c r="AB223" s="376"/>
      <c r="AC223" s="377"/>
      <c r="AD223" s="375"/>
      <c r="AE223" s="376"/>
      <c r="AF223" s="376"/>
      <c r="AG223" s="376"/>
      <c r="AH223" s="377"/>
      <c r="AI223" s="32"/>
      <c r="AJ223" s="82" t="str">
        <f>IF('入力表（最初に入力）'!$A$7=3,1,"")</f>
        <v/>
      </c>
      <c r="AS223" s="111"/>
      <c r="BX223" s="22"/>
      <c r="BY223" s="22"/>
      <c r="BZ223" s="22"/>
      <c r="CA223" s="22"/>
    </row>
    <row r="224" spans="1:79" s="82" customFormat="1" ht="20.100000000000001" hidden="1" customHeight="1" outlineLevel="1">
      <c r="A224" s="102"/>
      <c r="B224" s="204"/>
      <c r="C224" s="205"/>
      <c r="D224" s="205"/>
      <c r="E224" s="205"/>
      <c r="F224" s="205"/>
      <c r="G224" s="205"/>
      <c r="H224" s="205"/>
      <c r="I224" s="205"/>
      <c r="J224" s="205"/>
      <c r="K224" s="205"/>
      <c r="L224" s="205"/>
      <c r="M224" s="205"/>
      <c r="N224" s="206"/>
      <c r="O224" s="210" t="str">
        <f>IF(OR(ISNUMBER(O218),ISNUMBER(O220),ISNUMBER(O222)),SUM(O218,O220,O222),"")</f>
        <v/>
      </c>
      <c r="P224" s="210"/>
      <c r="Q224" s="210"/>
      <c r="R224" s="210"/>
      <c r="S224" s="210"/>
      <c r="T224" s="210" t="str">
        <f>IF(OR(ISNUMBER(T218),ISNUMBER(T220),ISNUMBER(T222)),SUM(T218,T220,T222),"")</f>
        <v/>
      </c>
      <c r="U224" s="210"/>
      <c r="V224" s="210"/>
      <c r="W224" s="210"/>
      <c r="X224" s="210"/>
      <c r="Y224" s="359" t="str">
        <f>IF(ISERROR(O224-T224),"",IF(O224-T224&gt;0,O224-T224,""))</f>
        <v/>
      </c>
      <c r="Z224" s="360"/>
      <c r="AA224" s="360"/>
      <c r="AB224" s="360"/>
      <c r="AC224" s="361"/>
      <c r="AD224" s="355" t="str">
        <f>IF(ISERROR(O224-T224),"",IF(O224-T224&lt;0,T224-O224,""))</f>
        <v/>
      </c>
      <c r="AE224" s="356"/>
      <c r="AF224" s="356"/>
      <c r="AG224" s="356"/>
      <c r="AH224" s="357"/>
      <c r="AI224" s="32"/>
      <c r="AJ224" s="82" t="str">
        <f>IF('入力表（最初に入力）'!$A$7=3,1,"")</f>
        <v/>
      </c>
      <c r="AS224" s="111"/>
      <c r="BX224" s="22"/>
      <c r="BY224" s="22"/>
      <c r="BZ224" s="22"/>
      <c r="CA224" s="22"/>
    </row>
    <row r="225" spans="1:79" s="82" customFormat="1" ht="15" hidden="1" customHeight="1" outlineLevel="1">
      <c r="A225" s="102"/>
      <c r="AH225" s="100"/>
      <c r="AI225" s="32"/>
      <c r="AJ225" s="82" t="str">
        <f>IF('入力表（最初に入力）'!$A$7=3,1,"")</f>
        <v/>
      </c>
      <c r="AS225" s="111"/>
      <c r="BX225" s="22"/>
      <c r="BY225" s="22"/>
      <c r="BZ225" s="22"/>
      <c r="CA225" s="22"/>
    </row>
    <row r="226" spans="1:79" s="82" customFormat="1" ht="15" hidden="1" customHeight="1" outlineLevel="1">
      <c r="A226" s="102" t="s">
        <v>46</v>
      </c>
      <c r="AH226" s="100" t="s">
        <v>47</v>
      </c>
      <c r="AI226" s="32"/>
      <c r="AJ226" s="82" t="str">
        <f>IF('入力表（最初に入力）'!$A$7=3,1,"")</f>
        <v/>
      </c>
      <c r="AS226" s="111"/>
      <c r="BX226" s="22"/>
      <c r="BY226" s="22"/>
      <c r="BZ226" s="22"/>
      <c r="CA226" s="22"/>
    </row>
    <row r="227" spans="1:79" s="82" customFormat="1" ht="15" hidden="1" customHeight="1" outlineLevel="1">
      <c r="A227" s="102"/>
      <c r="B227" s="246" t="s">
        <v>148</v>
      </c>
      <c r="C227" s="247"/>
      <c r="D227" s="247"/>
      <c r="E227" s="247"/>
      <c r="F227" s="247"/>
      <c r="G227" s="247"/>
      <c r="H227" s="247"/>
      <c r="I227" s="247"/>
      <c r="J227" s="247"/>
      <c r="K227" s="247"/>
      <c r="L227" s="247"/>
      <c r="M227" s="247"/>
      <c r="N227" s="248"/>
      <c r="O227" s="371" t="s">
        <v>45</v>
      </c>
      <c r="P227" s="371"/>
      <c r="Q227" s="371"/>
      <c r="R227" s="371"/>
      <c r="S227" s="371"/>
      <c r="T227" s="371" t="s">
        <v>157</v>
      </c>
      <c r="U227" s="371"/>
      <c r="V227" s="371"/>
      <c r="W227" s="371"/>
      <c r="X227" s="371"/>
      <c r="Y227" s="184" t="s">
        <v>158</v>
      </c>
      <c r="Z227" s="185"/>
      <c r="AA227" s="185"/>
      <c r="AB227" s="185"/>
      <c r="AC227" s="185"/>
      <c r="AD227" s="185"/>
      <c r="AE227" s="185"/>
      <c r="AF227" s="185"/>
      <c r="AG227" s="185"/>
      <c r="AH227" s="186"/>
      <c r="AI227" s="32"/>
      <c r="AJ227" s="82" t="str">
        <f>IF('入力表（最初に入力）'!$A$7=3,1,"")</f>
        <v/>
      </c>
      <c r="AS227" s="111"/>
      <c r="BX227" s="22"/>
      <c r="BY227" s="22"/>
      <c r="BZ227" s="22"/>
      <c r="CA227" s="22"/>
    </row>
    <row r="228" spans="1:79" s="82" customFormat="1" ht="15" hidden="1" customHeight="1" outlineLevel="1">
      <c r="A228" s="102"/>
      <c r="B228" s="246"/>
      <c r="C228" s="247"/>
      <c r="D228" s="247"/>
      <c r="E228" s="247"/>
      <c r="F228" s="247"/>
      <c r="G228" s="247"/>
      <c r="H228" s="247"/>
      <c r="I228" s="247"/>
      <c r="J228" s="247"/>
      <c r="K228" s="247"/>
      <c r="L228" s="247"/>
      <c r="M228" s="247"/>
      <c r="N228" s="248"/>
      <c r="O228" s="371"/>
      <c r="P228" s="371"/>
      <c r="Q228" s="371"/>
      <c r="R228" s="371"/>
      <c r="S228" s="371"/>
      <c r="T228" s="371"/>
      <c r="U228" s="371"/>
      <c r="V228" s="371"/>
      <c r="W228" s="371"/>
      <c r="X228" s="371"/>
      <c r="Y228" s="372" t="s">
        <v>42</v>
      </c>
      <c r="Z228" s="373"/>
      <c r="AA228" s="373"/>
      <c r="AB228" s="373"/>
      <c r="AC228" s="374"/>
      <c r="AD228" s="372" t="s">
        <v>43</v>
      </c>
      <c r="AE228" s="373"/>
      <c r="AF228" s="373"/>
      <c r="AG228" s="373"/>
      <c r="AH228" s="374"/>
      <c r="AI228" s="32"/>
      <c r="AJ228" s="82" t="str">
        <f>IF('入力表（最初に入力）'!$A$7=3,1,"")</f>
        <v/>
      </c>
      <c r="AS228" s="111"/>
      <c r="BX228" s="22"/>
      <c r="BY228" s="22"/>
      <c r="BZ228" s="22"/>
      <c r="CA228" s="22"/>
    </row>
    <row r="229" spans="1:79" s="82" customFormat="1" ht="20.100000000000001" hidden="1" customHeight="1" outlineLevel="1">
      <c r="A229" s="102"/>
      <c r="B229" s="368" t="s">
        <v>159</v>
      </c>
      <c r="C229" s="369"/>
      <c r="D229" s="369"/>
      <c r="E229" s="369"/>
      <c r="F229" s="369"/>
      <c r="G229" s="369"/>
      <c r="H229" s="369"/>
      <c r="I229" s="369"/>
      <c r="J229" s="369"/>
      <c r="K229" s="369"/>
      <c r="L229" s="369"/>
      <c r="M229" s="369"/>
      <c r="N229" s="370"/>
      <c r="O229" s="362"/>
      <c r="P229" s="363"/>
      <c r="Q229" s="363"/>
      <c r="R229" s="363"/>
      <c r="S229" s="364"/>
      <c r="T229" s="365"/>
      <c r="U229" s="366"/>
      <c r="V229" s="366"/>
      <c r="W229" s="366"/>
      <c r="X229" s="367"/>
      <c r="Y229" s="365"/>
      <c r="Z229" s="366"/>
      <c r="AA229" s="366"/>
      <c r="AB229" s="366"/>
      <c r="AC229" s="367"/>
      <c r="AD229" s="365"/>
      <c r="AE229" s="366"/>
      <c r="AF229" s="366"/>
      <c r="AG229" s="366"/>
      <c r="AH229" s="367"/>
      <c r="AI229" s="32"/>
      <c r="AJ229" s="82" t="str">
        <f>IF('入力表（最初に入力）'!$A$7=3,1,"")</f>
        <v/>
      </c>
      <c r="AS229" s="111"/>
      <c r="BX229" s="22"/>
      <c r="BY229" s="22"/>
      <c r="BZ229" s="22"/>
      <c r="CA229" s="22"/>
    </row>
    <row r="230" spans="1:79" s="82" customFormat="1" ht="20.100000000000001" hidden="1" customHeight="1" outlineLevel="1">
      <c r="A230" s="102"/>
      <c r="B230" s="368"/>
      <c r="C230" s="369"/>
      <c r="D230" s="369"/>
      <c r="E230" s="369"/>
      <c r="F230" s="369"/>
      <c r="G230" s="369"/>
      <c r="H230" s="369"/>
      <c r="I230" s="369"/>
      <c r="J230" s="369"/>
      <c r="K230" s="369"/>
      <c r="L230" s="369"/>
      <c r="M230" s="369"/>
      <c r="N230" s="370"/>
      <c r="O230" s="230"/>
      <c r="P230" s="231"/>
      <c r="Q230" s="231"/>
      <c r="R230" s="231"/>
      <c r="S230" s="358"/>
      <c r="T230" s="230"/>
      <c r="U230" s="231"/>
      <c r="V230" s="231"/>
      <c r="W230" s="231"/>
      <c r="X230" s="358"/>
      <c r="Y230" s="359" t="str">
        <f>IF(O230-T230&gt;0,O230-T230,"")</f>
        <v/>
      </c>
      <c r="Z230" s="360"/>
      <c r="AA230" s="360"/>
      <c r="AB230" s="360"/>
      <c r="AC230" s="361"/>
      <c r="AD230" s="355" t="str">
        <f>IF(O230-T230&lt;0,T230-O230,"")</f>
        <v/>
      </c>
      <c r="AE230" s="356"/>
      <c r="AF230" s="356"/>
      <c r="AG230" s="356"/>
      <c r="AH230" s="357"/>
      <c r="AI230" s="32"/>
      <c r="AJ230" s="82" t="str">
        <f>IF('入力表（最初に入力）'!$A$7=3,1,"")</f>
        <v/>
      </c>
      <c r="AS230" s="111"/>
      <c r="BX230" s="22"/>
      <c r="BY230" s="22"/>
      <c r="BZ230" s="22"/>
      <c r="CA230" s="22"/>
    </row>
    <row r="231" spans="1:79" s="82" customFormat="1" ht="20.100000000000001" hidden="1" customHeight="1" outlineLevel="1">
      <c r="A231" s="102"/>
      <c r="B231" s="368" t="s">
        <v>160</v>
      </c>
      <c r="C231" s="369"/>
      <c r="D231" s="369"/>
      <c r="E231" s="369"/>
      <c r="F231" s="369"/>
      <c r="G231" s="369"/>
      <c r="H231" s="369"/>
      <c r="I231" s="369"/>
      <c r="J231" s="369"/>
      <c r="K231" s="369"/>
      <c r="L231" s="369"/>
      <c r="M231" s="369"/>
      <c r="N231" s="370"/>
      <c r="O231" s="362"/>
      <c r="P231" s="363"/>
      <c r="Q231" s="363"/>
      <c r="R231" s="363"/>
      <c r="S231" s="364"/>
      <c r="T231" s="365"/>
      <c r="U231" s="366"/>
      <c r="V231" s="366"/>
      <c r="W231" s="366"/>
      <c r="X231" s="367"/>
      <c r="Y231" s="365"/>
      <c r="Z231" s="366"/>
      <c r="AA231" s="366"/>
      <c r="AB231" s="366"/>
      <c r="AC231" s="367"/>
      <c r="AD231" s="365"/>
      <c r="AE231" s="366"/>
      <c r="AF231" s="366"/>
      <c r="AG231" s="366"/>
      <c r="AH231" s="367"/>
      <c r="AI231" s="32"/>
      <c r="AJ231" s="82" t="str">
        <f>IF('入力表（最初に入力）'!$A$7=3,1,"")</f>
        <v/>
      </c>
      <c r="AS231" s="111"/>
      <c r="BX231" s="22"/>
      <c r="BY231" s="22"/>
      <c r="BZ231" s="22"/>
      <c r="CA231" s="22"/>
    </row>
    <row r="232" spans="1:79" s="82" customFormat="1" ht="20.100000000000001" hidden="1" customHeight="1" outlineLevel="1">
      <c r="A232" s="102"/>
      <c r="B232" s="368"/>
      <c r="C232" s="369"/>
      <c r="D232" s="369"/>
      <c r="E232" s="369"/>
      <c r="F232" s="369"/>
      <c r="G232" s="369"/>
      <c r="H232" s="369"/>
      <c r="I232" s="369"/>
      <c r="J232" s="369"/>
      <c r="K232" s="369"/>
      <c r="L232" s="369"/>
      <c r="M232" s="369"/>
      <c r="N232" s="370"/>
      <c r="O232" s="230"/>
      <c r="P232" s="231"/>
      <c r="Q232" s="231"/>
      <c r="R232" s="231"/>
      <c r="S232" s="358"/>
      <c r="T232" s="230"/>
      <c r="U232" s="231"/>
      <c r="V232" s="231"/>
      <c r="W232" s="231"/>
      <c r="X232" s="358"/>
      <c r="Y232" s="359" t="str">
        <f>IF(O232-T232&gt;0,O232-T232,"")</f>
        <v/>
      </c>
      <c r="Z232" s="360"/>
      <c r="AA232" s="360"/>
      <c r="AB232" s="360"/>
      <c r="AC232" s="361"/>
      <c r="AD232" s="355" t="str">
        <f>IF(O232-T232&lt;0,T232-O232,"")</f>
        <v/>
      </c>
      <c r="AE232" s="356"/>
      <c r="AF232" s="356"/>
      <c r="AG232" s="356"/>
      <c r="AH232" s="357"/>
      <c r="AI232" s="32"/>
      <c r="AJ232" s="82" t="str">
        <f>IF('入力表（最初に入力）'!$A$7=3,1,"")</f>
        <v/>
      </c>
      <c r="AS232" s="111"/>
      <c r="BX232" s="22"/>
      <c r="BY232" s="22"/>
      <c r="BZ232" s="22"/>
      <c r="CA232" s="22"/>
    </row>
    <row r="233" spans="1:79" s="82" customFormat="1" ht="20.100000000000001" hidden="1" customHeight="1" outlineLevel="1">
      <c r="A233" s="102"/>
      <c r="B233" s="368" t="s">
        <v>151</v>
      </c>
      <c r="C233" s="369"/>
      <c r="D233" s="369"/>
      <c r="E233" s="369"/>
      <c r="F233" s="369"/>
      <c r="G233" s="369"/>
      <c r="H233" s="369"/>
      <c r="I233" s="369"/>
      <c r="J233" s="369"/>
      <c r="K233" s="369"/>
      <c r="L233" s="369"/>
      <c r="M233" s="369"/>
      <c r="N233" s="370"/>
      <c r="O233" s="362"/>
      <c r="P233" s="363"/>
      <c r="Q233" s="363"/>
      <c r="R233" s="363"/>
      <c r="S233" s="364"/>
      <c r="T233" s="365"/>
      <c r="U233" s="366"/>
      <c r="V233" s="366"/>
      <c r="W233" s="366"/>
      <c r="X233" s="367"/>
      <c r="Y233" s="365"/>
      <c r="Z233" s="366"/>
      <c r="AA233" s="366"/>
      <c r="AB233" s="366"/>
      <c r="AC233" s="367"/>
      <c r="AD233" s="365"/>
      <c r="AE233" s="366"/>
      <c r="AF233" s="366"/>
      <c r="AG233" s="366"/>
      <c r="AH233" s="367"/>
      <c r="AI233" s="32"/>
      <c r="AJ233" s="82" t="str">
        <f>IF('入力表（最初に入力）'!$A$7=3,1,"")</f>
        <v/>
      </c>
      <c r="AS233" s="111"/>
      <c r="BX233" s="22"/>
      <c r="BY233" s="22"/>
      <c r="BZ233" s="22"/>
      <c r="CA233" s="22"/>
    </row>
    <row r="234" spans="1:79" s="82" customFormat="1" ht="20.100000000000001" hidden="1" customHeight="1" outlineLevel="1">
      <c r="A234" s="102"/>
      <c r="B234" s="368"/>
      <c r="C234" s="369"/>
      <c r="D234" s="369"/>
      <c r="E234" s="369"/>
      <c r="F234" s="369"/>
      <c r="G234" s="369"/>
      <c r="H234" s="369"/>
      <c r="I234" s="369"/>
      <c r="J234" s="369"/>
      <c r="K234" s="369"/>
      <c r="L234" s="369"/>
      <c r="M234" s="369"/>
      <c r="N234" s="370"/>
      <c r="O234" s="230"/>
      <c r="P234" s="231"/>
      <c r="Q234" s="231"/>
      <c r="R234" s="231"/>
      <c r="S234" s="358"/>
      <c r="T234" s="230"/>
      <c r="U234" s="231"/>
      <c r="V234" s="231"/>
      <c r="W234" s="231"/>
      <c r="X234" s="358"/>
      <c r="Y234" s="359" t="str">
        <f>IF(O234-T234&gt;0,O234-T234,"")</f>
        <v/>
      </c>
      <c r="Z234" s="360"/>
      <c r="AA234" s="360"/>
      <c r="AB234" s="360"/>
      <c r="AC234" s="361"/>
      <c r="AD234" s="355" t="str">
        <f>IF(O234-T234&lt;0,T234-O234,"")</f>
        <v/>
      </c>
      <c r="AE234" s="356"/>
      <c r="AF234" s="356"/>
      <c r="AG234" s="356"/>
      <c r="AH234" s="357"/>
      <c r="AI234" s="32"/>
      <c r="AJ234" s="82" t="str">
        <f>IF('入力表（最初に入力）'!$A$7=3,1,"")</f>
        <v/>
      </c>
      <c r="AS234" s="111"/>
      <c r="BX234" s="22"/>
      <c r="BY234" s="22"/>
      <c r="BZ234" s="22"/>
      <c r="CA234" s="22"/>
    </row>
    <row r="235" spans="1:79" s="82" customFormat="1" ht="20.100000000000001" hidden="1" customHeight="1" outlineLevel="1">
      <c r="A235" s="102"/>
      <c r="B235" s="201" t="s">
        <v>44</v>
      </c>
      <c r="C235" s="202"/>
      <c r="D235" s="202"/>
      <c r="E235" s="202"/>
      <c r="F235" s="202"/>
      <c r="G235" s="202"/>
      <c r="H235" s="202"/>
      <c r="I235" s="202"/>
      <c r="J235" s="202"/>
      <c r="K235" s="202"/>
      <c r="L235" s="202"/>
      <c r="M235" s="202"/>
      <c r="N235" s="203"/>
      <c r="O235" s="208" t="str">
        <f>IF(OR(ISNUMBER(O229),ISNUMBER(O231),ISNUMBER(O233),O229=$BX$1,O231=$BX$1,O233=$BX$1),SUM(IF(ISNUMBER(O229),O229,IF(O229=$BX$1,0,O230)),IF(ISNUMBER(O231),O231,IF(O231=$BX$1,0,O232)),IF(ISNUMBER(O233),O233,IF(O233=$BX$1,0,O234))),"")</f>
        <v/>
      </c>
      <c r="P235" s="208"/>
      <c r="Q235" s="208"/>
      <c r="R235" s="208"/>
      <c r="S235" s="208"/>
      <c r="T235" s="365"/>
      <c r="U235" s="366"/>
      <c r="V235" s="366"/>
      <c r="W235" s="366"/>
      <c r="X235" s="367"/>
      <c r="Y235" s="365"/>
      <c r="Z235" s="366"/>
      <c r="AA235" s="366"/>
      <c r="AB235" s="366"/>
      <c r="AC235" s="367"/>
      <c r="AD235" s="365"/>
      <c r="AE235" s="366"/>
      <c r="AF235" s="366"/>
      <c r="AG235" s="366"/>
      <c r="AH235" s="367"/>
      <c r="AI235" s="32"/>
      <c r="AJ235" s="82" t="str">
        <f>IF('入力表（最初に入力）'!$A$7=3,1,"")</f>
        <v/>
      </c>
      <c r="AS235" s="111"/>
      <c r="BX235" s="22"/>
      <c r="BY235" s="22"/>
      <c r="BZ235" s="22"/>
      <c r="CA235" s="22"/>
    </row>
    <row r="236" spans="1:79" s="82" customFormat="1" ht="20.100000000000001" hidden="1" customHeight="1" outlineLevel="1">
      <c r="A236" s="102"/>
      <c r="B236" s="204"/>
      <c r="C236" s="205"/>
      <c r="D236" s="205"/>
      <c r="E236" s="205"/>
      <c r="F236" s="205"/>
      <c r="G236" s="205"/>
      <c r="H236" s="205"/>
      <c r="I236" s="205"/>
      <c r="J236" s="205"/>
      <c r="K236" s="205"/>
      <c r="L236" s="205"/>
      <c r="M236" s="205"/>
      <c r="N236" s="206"/>
      <c r="O236" s="210" t="str">
        <f>IF(OR(ISNUMBER(O230),ISNUMBER(O232),ISNUMBER(O234)),SUM(O230,O232,O234),"")</f>
        <v/>
      </c>
      <c r="P236" s="210"/>
      <c r="Q236" s="210"/>
      <c r="R236" s="210"/>
      <c r="S236" s="210"/>
      <c r="T236" s="210" t="str">
        <f>IF(OR(ISNUMBER(T230),ISNUMBER(T232),ISNUMBER(T234)),SUM(T230,T232,T234),"")</f>
        <v/>
      </c>
      <c r="U236" s="210"/>
      <c r="V236" s="210"/>
      <c r="W236" s="210"/>
      <c r="X236" s="210"/>
      <c r="Y236" s="359" t="str">
        <f>IF(ISERROR(O236-T236),"",IF(O236-T236&gt;0,O236-T236,""))</f>
        <v/>
      </c>
      <c r="Z236" s="360"/>
      <c r="AA236" s="360"/>
      <c r="AB236" s="360"/>
      <c r="AC236" s="361"/>
      <c r="AD236" s="355" t="str">
        <f>IF(ISERROR(O236-T236),"",IF(O236-T236&lt;0,T236-O236,""))</f>
        <v/>
      </c>
      <c r="AE236" s="356"/>
      <c r="AF236" s="356"/>
      <c r="AG236" s="356"/>
      <c r="AH236" s="357"/>
      <c r="AI236" s="32"/>
      <c r="AJ236" s="82" t="str">
        <f>IF('入力表（最初に入力）'!$A$7=3,1,"")</f>
        <v/>
      </c>
      <c r="AS236" s="111"/>
      <c r="BX236" s="22"/>
      <c r="BY236" s="22"/>
      <c r="BZ236" s="22"/>
      <c r="CA236" s="22"/>
    </row>
    <row r="237" spans="1:79" s="82" customFormat="1" ht="15" customHeight="1" collapsed="1">
      <c r="A237" s="102"/>
      <c r="AH237" s="100"/>
      <c r="AI237" s="32"/>
      <c r="AS237" s="111"/>
      <c r="BX237" s="22"/>
      <c r="BY237" s="22"/>
      <c r="BZ237" s="22"/>
      <c r="CA237" s="22"/>
    </row>
    <row r="238" spans="1:79" s="82" customFormat="1" ht="15" customHeight="1" outlineLevel="1">
      <c r="A238" s="28" t="s">
        <v>162</v>
      </c>
      <c r="AI238" s="32"/>
      <c r="AJ238" s="82" t="str">
        <f>IF(OR('入力表（最初に入力）'!$A$7=1,'入力表（最初に入力）'!$A$7=2),1,"")</f>
        <v/>
      </c>
      <c r="AS238" s="111"/>
      <c r="BX238" s="22" t="s">
        <v>39</v>
      </c>
      <c r="BY238" s="22"/>
      <c r="BZ238" s="22" t="s">
        <v>40</v>
      </c>
      <c r="CA238" s="22" t="s">
        <v>48</v>
      </c>
    </row>
    <row r="239" spans="1:79" s="82" customFormat="1" ht="15" customHeight="1" outlineLevel="1">
      <c r="A239" s="102" t="s">
        <v>41</v>
      </c>
      <c r="AH239" s="100" t="s">
        <v>47</v>
      </c>
      <c r="AI239" s="32"/>
      <c r="AJ239" s="82" t="str">
        <f>IF(OR('入力表（最初に入力）'!$A$7=1,'入力表（最初に入力）'!$A$7=2),1,"")</f>
        <v/>
      </c>
      <c r="AS239" s="111"/>
      <c r="BX239" s="22"/>
      <c r="BY239" s="22"/>
      <c r="BZ239" s="22"/>
      <c r="CA239" s="22"/>
    </row>
    <row r="240" spans="1:79" s="82" customFormat="1" ht="15" customHeight="1" outlineLevel="1">
      <c r="A240" s="102"/>
      <c r="B240" s="246" t="s">
        <v>148</v>
      </c>
      <c r="C240" s="247"/>
      <c r="D240" s="247"/>
      <c r="E240" s="247"/>
      <c r="F240" s="247"/>
      <c r="G240" s="247"/>
      <c r="H240" s="247"/>
      <c r="I240" s="247"/>
      <c r="J240" s="247"/>
      <c r="K240" s="247"/>
      <c r="L240" s="247"/>
      <c r="M240" s="247"/>
      <c r="N240" s="248"/>
      <c r="O240" s="371" t="s">
        <v>163</v>
      </c>
      <c r="P240" s="371"/>
      <c r="Q240" s="371"/>
      <c r="R240" s="371"/>
      <c r="S240" s="371"/>
      <c r="T240" s="371" t="s">
        <v>164</v>
      </c>
      <c r="U240" s="371"/>
      <c r="V240" s="371"/>
      <c r="W240" s="371"/>
      <c r="X240" s="371"/>
      <c r="Y240" s="184" t="s">
        <v>158</v>
      </c>
      <c r="Z240" s="185"/>
      <c r="AA240" s="185"/>
      <c r="AB240" s="185"/>
      <c r="AC240" s="185"/>
      <c r="AD240" s="185"/>
      <c r="AE240" s="185"/>
      <c r="AF240" s="185"/>
      <c r="AG240" s="185"/>
      <c r="AH240" s="186"/>
      <c r="AI240" s="32"/>
      <c r="AJ240" s="82" t="str">
        <f>IF(OR('入力表（最初に入力）'!$A$7=1,'入力表（最初に入力）'!$A$7=2),1,"")</f>
        <v/>
      </c>
      <c r="AS240" s="111"/>
      <c r="BX240" s="22"/>
      <c r="BY240" s="22"/>
      <c r="BZ240" s="22"/>
      <c r="CA240" s="22"/>
    </row>
    <row r="241" spans="1:79" s="82" customFormat="1" ht="15" customHeight="1" outlineLevel="1">
      <c r="A241" s="102"/>
      <c r="B241" s="246"/>
      <c r="C241" s="247"/>
      <c r="D241" s="247"/>
      <c r="E241" s="247"/>
      <c r="F241" s="247"/>
      <c r="G241" s="247"/>
      <c r="H241" s="247"/>
      <c r="I241" s="247"/>
      <c r="J241" s="247"/>
      <c r="K241" s="247"/>
      <c r="L241" s="247"/>
      <c r="M241" s="247"/>
      <c r="N241" s="248"/>
      <c r="O241" s="371"/>
      <c r="P241" s="371"/>
      <c r="Q241" s="371"/>
      <c r="R241" s="371"/>
      <c r="S241" s="371"/>
      <c r="T241" s="371"/>
      <c r="U241" s="371"/>
      <c r="V241" s="371"/>
      <c r="W241" s="371"/>
      <c r="X241" s="371"/>
      <c r="Y241" s="372" t="s">
        <v>42</v>
      </c>
      <c r="Z241" s="373"/>
      <c r="AA241" s="373"/>
      <c r="AB241" s="373"/>
      <c r="AC241" s="374"/>
      <c r="AD241" s="372" t="s">
        <v>43</v>
      </c>
      <c r="AE241" s="373"/>
      <c r="AF241" s="373"/>
      <c r="AG241" s="373"/>
      <c r="AH241" s="374"/>
      <c r="AI241" s="32"/>
      <c r="AJ241" s="82" t="str">
        <f>IF(OR('入力表（最初に入力）'!$A$7=1,'入力表（最初に入力）'!$A$7=2),1,"")</f>
        <v/>
      </c>
      <c r="AS241" s="111"/>
      <c r="BX241" s="22"/>
      <c r="BY241" s="22"/>
      <c r="BZ241" s="22"/>
      <c r="CA241" s="22"/>
    </row>
    <row r="242" spans="1:79" s="82" customFormat="1" ht="20.100000000000001" customHeight="1" outlineLevel="1">
      <c r="A242" s="102"/>
      <c r="B242" s="368" t="s">
        <v>165</v>
      </c>
      <c r="C242" s="369"/>
      <c r="D242" s="369"/>
      <c r="E242" s="369"/>
      <c r="F242" s="369"/>
      <c r="G242" s="369"/>
      <c r="H242" s="369"/>
      <c r="I242" s="369"/>
      <c r="J242" s="369"/>
      <c r="K242" s="369"/>
      <c r="L242" s="369"/>
      <c r="M242" s="369"/>
      <c r="N242" s="370"/>
      <c r="O242" s="378"/>
      <c r="P242" s="379"/>
      <c r="Q242" s="379"/>
      <c r="R242" s="379"/>
      <c r="S242" s="380"/>
      <c r="T242" s="378"/>
      <c r="U242" s="379"/>
      <c r="V242" s="379"/>
      <c r="W242" s="379"/>
      <c r="X242" s="380"/>
      <c r="Y242" s="378"/>
      <c r="Z242" s="379"/>
      <c r="AA242" s="379"/>
      <c r="AB242" s="379"/>
      <c r="AC242" s="380"/>
      <c r="AD242" s="378"/>
      <c r="AE242" s="379"/>
      <c r="AF242" s="379"/>
      <c r="AG242" s="379"/>
      <c r="AH242" s="380"/>
      <c r="AI242" s="32"/>
      <c r="AJ242" s="82" t="str">
        <f>IF(OR('入力表（最初に入力）'!$A$7=1,'入力表（最初に入力）'!$A$7=2),1,"")</f>
        <v/>
      </c>
      <c r="AS242" s="111"/>
      <c r="BX242" s="22"/>
      <c r="BY242" s="22"/>
      <c r="BZ242" s="22"/>
      <c r="CA242" s="22"/>
    </row>
    <row r="243" spans="1:79" s="82" customFormat="1" ht="20.100000000000001" customHeight="1" outlineLevel="1">
      <c r="A243" s="102"/>
      <c r="B243" s="368"/>
      <c r="C243" s="369"/>
      <c r="D243" s="369"/>
      <c r="E243" s="369"/>
      <c r="F243" s="369"/>
      <c r="G243" s="369"/>
      <c r="H243" s="369"/>
      <c r="I243" s="369"/>
      <c r="J243" s="369"/>
      <c r="K243" s="369"/>
      <c r="L243" s="369"/>
      <c r="M243" s="369"/>
      <c r="N243" s="370"/>
      <c r="O243" s="230"/>
      <c r="P243" s="231"/>
      <c r="Q243" s="231"/>
      <c r="R243" s="231"/>
      <c r="S243" s="358"/>
      <c r="T243" s="230"/>
      <c r="U243" s="231"/>
      <c r="V243" s="231"/>
      <c r="W243" s="231"/>
      <c r="X243" s="358"/>
      <c r="Y243" s="359" t="str">
        <f>IF(O243-T243&gt;0,O243-T243,"")</f>
        <v/>
      </c>
      <c r="Z243" s="360"/>
      <c r="AA243" s="360"/>
      <c r="AB243" s="360"/>
      <c r="AC243" s="361"/>
      <c r="AD243" s="355" t="str">
        <f>IF(O243-T243&lt;0,T243-O243,"")</f>
        <v/>
      </c>
      <c r="AE243" s="356"/>
      <c r="AF243" s="356"/>
      <c r="AG243" s="356"/>
      <c r="AH243" s="357"/>
      <c r="AI243" s="32"/>
      <c r="AJ243" s="82" t="str">
        <f>IF(OR('入力表（最初に入力）'!$A$7=1,'入力表（最初に入力）'!$A$7=2),1,"")</f>
        <v/>
      </c>
      <c r="AS243" s="111"/>
      <c r="BX243" s="22"/>
      <c r="BY243" s="22"/>
      <c r="BZ243" s="22"/>
      <c r="CA243" s="22"/>
    </row>
    <row r="244" spans="1:79" s="82" customFormat="1" ht="15" customHeight="1" outlineLevel="1">
      <c r="A244" s="102"/>
      <c r="B244" s="368" t="s">
        <v>166</v>
      </c>
      <c r="C244" s="369"/>
      <c r="D244" s="369"/>
      <c r="E244" s="369"/>
      <c r="F244" s="369"/>
      <c r="G244" s="369"/>
      <c r="H244" s="369"/>
      <c r="I244" s="369"/>
      <c r="J244" s="369"/>
      <c r="K244" s="369"/>
      <c r="L244" s="369"/>
      <c r="M244" s="369"/>
      <c r="N244" s="370"/>
      <c r="O244" s="378"/>
      <c r="P244" s="379"/>
      <c r="Q244" s="379"/>
      <c r="R244" s="379"/>
      <c r="S244" s="380"/>
      <c r="T244" s="382"/>
      <c r="U244" s="383"/>
      <c r="V244" s="383"/>
      <c r="W244" s="383"/>
      <c r="X244" s="384"/>
      <c r="Y244" s="382"/>
      <c r="Z244" s="383"/>
      <c r="AA244" s="383"/>
      <c r="AB244" s="383"/>
      <c r="AC244" s="384"/>
      <c r="AD244" s="382"/>
      <c r="AE244" s="383"/>
      <c r="AF244" s="383"/>
      <c r="AG244" s="383"/>
      <c r="AH244" s="384"/>
      <c r="AI244" s="32"/>
      <c r="AJ244" s="82" t="str">
        <f>IF(OR('入力表（最初に入力）'!$A$7=1,'入力表（最初に入力）'!$A$7=2),1,"")</f>
        <v/>
      </c>
      <c r="AS244" s="111"/>
      <c r="BX244" s="22"/>
      <c r="BY244" s="22"/>
      <c r="BZ244" s="22"/>
      <c r="CA244" s="22"/>
    </row>
    <row r="245" spans="1:79" s="82" customFormat="1" ht="15" customHeight="1" outlineLevel="1">
      <c r="A245" s="102"/>
      <c r="B245" s="368"/>
      <c r="C245" s="369"/>
      <c r="D245" s="369"/>
      <c r="E245" s="369"/>
      <c r="F245" s="369"/>
      <c r="G245" s="369"/>
      <c r="H245" s="369"/>
      <c r="I245" s="369"/>
      <c r="J245" s="369"/>
      <c r="K245" s="369"/>
      <c r="L245" s="369"/>
      <c r="M245" s="369"/>
      <c r="N245" s="370"/>
      <c r="O245" s="230"/>
      <c r="P245" s="231"/>
      <c r="Q245" s="231"/>
      <c r="R245" s="231"/>
      <c r="S245" s="358"/>
      <c r="T245" s="385"/>
      <c r="U245" s="386"/>
      <c r="V245" s="386"/>
      <c r="W245" s="386"/>
      <c r="X245" s="387"/>
      <c r="Y245" s="385"/>
      <c r="Z245" s="386"/>
      <c r="AA245" s="386"/>
      <c r="AB245" s="386"/>
      <c r="AC245" s="387"/>
      <c r="AD245" s="385"/>
      <c r="AE245" s="386"/>
      <c r="AF245" s="386"/>
      <c r="AG245" s="386"/>
      <c r="AH245" s="387"/>
      <c r="AI245" s="32"/>
      <c r="AJ245" s="82" t="str">
        <f>IF(OR('入力表（最初に入力）'!$A$7=1,'入力表（最初に入力）'!$A$7=2),1,"")</f>
        <v/>
      </c>
      <c r="AS245" s="111"/>
      <c r="BX245" s="22"/>
      <c r="BY245" s="22"/>
      <c r="BZ245" s="22"/>
      <c r="CA245" s="22"/>
    </row>
    <row r="246" spans="1:79" s="82" customFormat="1" ht="15" customHeight="1" outlineLevel="1">
      <c r="A246" s="102"/>
      <c r="B246" s="388" t="s">
        <v>156</v>
      </c>
      <c r="C246" s="389"/>
      <c r="D246" s="389"/>
      <c r="E246" s="389"/>
      <c r="F246" s="389"/>
      <c r="G246" s="389"/>
      <c r="H246" s="389"/>
      <c r="I246" s="389"/>
      <c r="J246" s="389"/>
      <c r="K246" s="389"/>
      <c r="L246" s="389"/>
      <c r="M246" s="389"/>
      <c r="N246" s="390"/>
      <c r="O246" s="378"/>
      <c r="P246" s="379"/>
      <c r="Q246" s="379"/>
      <c r="R246" s="379"/>
      <c r="S246" s="380"/>
      <c r="T246" s="378"/>
      <c r="U246" s="379"/>
      <c r="V246" s="379"/>
      <c r="W246" s="379"/>
      <c r="X246" s="380"/>
      <c r="Y246" s="378"/>
      <c r="Z246" s="379"/>
      <c r="AA246" s="379"/>
      <c r="AB246" s="379"/>
      <c r="AC246" s="380"/>
      <c r="AD246" s="378"/>
      <c r="AE246" s="379"/>
      <c r="AF246" s="379"/>
      <c r="AG246" s="379"/>
      <c r="AH246" s="380"/>
      <c r="AI246" s="32"/>
      <c r="AJ246" s="82" t="str">
        <f>IF(OR('入力表（最初に入力）'!$A$7=1,'入力表（最初に入力）'!$A$7=2),1,"")</f>
        <v/>
      </c>
      <c r="AS246" s="111"/>
      <c r="BX246" s="22"/>
      <c r="BY246" s="22"/>
      <c r="BZ246" s="22"/>
      <c r="CA246" s="22"/>
    </row>
    <row r="247" spans="1:79" s="82" customFormat="1" ht="15" customHeight="1" outlineLevel="1">
      <c r="A247" s="102"/>
      <c r="B247" s="204"/>
      <c r="C247" s="205"/>
      <c r="D247" s="205"/>
      <c r="E247" s="205"/>
      <c r="F247" s="205"/>
      <c r="G247" s="205"/>
      <c r="H247" s="205"/>
      <c r="I247" s="205"/>
      <c r="J247" s="205"/>
      <c r="K247" s="205"/>
      <c r="L247" s="205"/>
      <c r="M247" s="205"/>
      <c r="N247" s="206"/>
      <c r="O247" s="210" t="str">
        <f>IF(OR(ISNUMBER(O243),ISNUMBER(O245)),SUM(O243,O245),"")</f>
        <v/>
      </c>
      <c r="P247" s="210"/>
      <c r="Q247" s="210"/>
      <c r="R247" s="210"/>
      <c r="S247" s="210"/>
      <c r="T247" s="210" t="str">
        <f>IF(ISNUMBER(T243),T243,"")</f>
        <v/>
      </c>
      <c r="U247" s="210"/>
      <c r="V247" s="210"/>
      <c r="W247" s="210"/>
      <c r="X247" s="210"/>
      <c r="Y247" s="359" t="str">
        <f>IF(ISERROR(O247-T247),"",IF(O247-T247&gt;0,O247-T247,""))</f>
        <v/>
      </c>
      <c r="Z247" s="360"/>
      <c r="AA247" s="360"/>
      <c r="AB247" s="360"/>
      <c r="AC247" s="361"/>
      <c r="AD247" s="355" t="str">
        <f>IF(ISERROR(O247-T247),"",IF(O247-T247&lt;0,T247-O247,""))</f>
        <v/>
      </c>
      <c r="AE247" s="356"/>
      <c r="AF247" s="356"/>
      <c r="AG247" s="356"/>
      <c r="AH247" s="357"/>
      <c r="AI247" s="32"/>
      <c r="AJ247" s="82" t="str">
        <f>IF(OR('入力表（最初に入力）'!$A$7=1,'入力表（最初に入力）'!$A$7=2),1,"")</f>
        <v/>
      </c>
      <c r="AS247" s="111"/>
      <c r="BX247" s="22"/>
      <c r="BY247" s="22"/>
      <c r="BZ247" s="22"/>
      <c r="CA247" s="22"/>
    </row>
    <row r="248" spans="1:79" s="82" customFormat="1" ht="15" customHeight="1" outlineLevel="1">
      <c r="A248" s="102"/>
      <c r="B248" s="368" t="s">
        <v>167</v>
      </c>
      <c r="C248" s="369"/>
      <c r="D248" s="369"/>
      <c r="E248" s="369"/>
      <c r="F248" s="369"/>
      <c r="G248" s="369"/>
      <c r="H248" s="369"/>
      <c r="I248" s="369"/>
      <c r="J248" s="369"/>
      <c r="K248" s="369"/>
      <c r="L248" s="369"/>
      <c r="M248" s="369"/>
      <c r="N248" s="370"/>
      <c r="O248" s="378"/>
      <c r="P248" s="379"/>
      <c r="Q248" s="379"/>
      <c r="R248" s="379"/>
      <c r="S248" s="380"/>
      <c r="T248" s="378"/>
      <c r="U248" s="379"/>
      <c r="V248" s="379"/>
      <c r="W248" s="379"/>
      <c r="X248" s="380"/>
      <c r="Y248" s="378"/>
      <c r="Z248" s="379"/>
      <c r="AA248" s="379"/>
      <c r="AB248" s="379"/>
      <c r="AC248" s="380"/>
      <c r="AD248" s="378"/>
      <c r="AE248" s="379"/>
      <c r="AF248" s="379"/>
      <c r="AG248" s="379"/>
      <c r="AH248" s="380"/>
      <c r="AI248" s="32"/>
      <c r="AJ248" s="82" t="str">
        <f>IF(OR('入力表（最初に入力）'!$A$7=1,'入力表（最初に入力）'!$A$7=2),1,"")</f>
        <v/>
      </c>
      <c r="AS248" s="111"/>
      <c r="BX248" s="22"/>
      <c r="BY248" s="22"/>
      <c r="BZ248" s="22"/>
      <c r="CA248" s="22"/>
    </row>
    <row r="249" spans="1:79" s="82" customFormat="1" ht="15" customHeight="1" outlineLevel="1">
      <c r="A249" s="102"/>
      <c r="B249" s="368"/>
      <c r="C249" s="369"/>
      <c r="D249" s="369"/>
      <c r="E249" s="369"/>
      <c r="F249" s="369"/>
      <c r="G249" s="369"/>
      <c r="H249" s="369"/>
      <c r="I249" s="369"/>
      <c r="J249" s="369"/>
      <c r="K249" s="369"/>
      <c r="L249" s="369"/>
      <c r="M249" s="369"/>
      <c r="N249" s="370"/>
      <c r="O249" s="230"/>
      <c r="P249" s="231"/>
      <c r="Q249" s="231"/>
      <c r="R249" s="231"/>
      <c r="S249" s="358"/>
      <c r="T249" s="230"/>
      <c r="U249" s="231"/>
      <c r="V249" s="231"/>
      <c r="W249" s="231"/>
      <c r="X249" s="358"/>
      <c r="Y249" s="359" t="str">
        <f>IF(O249-T249&gt;0,O249-T249,"")</f>
        <v/>
      </c>
      <c r="Z249" s="360"/>
      <c r="AA249" s="360"/>
      <c r="AB249" s="360"/>
      <c r="AC249" s="361"/>
      <c r="AD249" s="355" t="str">
        <f>IF(O249-T249&lt;0,T249-O249,"")</f>
        <v/>
      </c>
      <c r="AE249" s="356"/>
      <c r="AF249" s="356"/>
      <c r="AG249" s="356"/>
      <c r="AH249" s="357"/>
      <c r="AI249" s="32"/>
      <c r="AJ249" s="82" t="str">
        <f>IF(OR('入力表（最初に入力）'!$A$7=1,'入力表（最初に入力）'!$A$7=2),1,"")</f>
        <v/>
      </c>
      <c r="AS249" s="111"/>
      <c r="BX249" s="22"/>
      <c r="BY249" s="22"/>
      <c r="BZ249" s="22"/>
      <c r="CA249" s="22"/>
    </row>
    <row r="250" spans="1:79" s="82" customFormat="1" ht="15" customHeight="1" outlineLevel="1">
      <c r="A250" s="102"/>
      <c r="B250" s="368" t="s">
        <v>168</v>
      </c>
      <c r="C250" s="369"/>
      <c r="D250" s="369"/>
      <c r="E250" s="369"/>
      <c r="F250" s="369"/>
      <c r="G250" s="369"/>
      <c r="H250" s="369"/>
      <c r="I250" s="369"/>
      <c r="J250" s="369"/>
      <c r="K250" s="369"/>
      <c r="L250" s="369"/>
      <c r="M250" s="369"/>
      <c r="N250" s="370"/>
      <c r="O250" s="378"/>
      <c r="P250" s="379"/>
      <c r="Q250" s="379"/>
      <c r="R250" s="379"/>
      <c r="S250" s="380"/>
      <c r="T250" s="382"/>
      <c r="U250" s="383"/>
      <c r="V250" s="383"/>
      <c r="W250" s="383"/>
      <c r="X250" s="384"/>
      <c r="Y250" s="382"/>
      <c r="Z250" s="383"/>
      <c r="AA250" s="383"/>
      <c r="AB250" s="383"/>
      <c r="AC250" s="384"/>
      <c r="AD250" s="382"/>
      <c r="AE250" s="383"/>
      <c r="AF250" s="383"/>
      <c r="AG250" s="383"/>
      <c r="AH250" s="384"/>
      <c r="AI250" s="32"/>
      <c r="AJ250" s="82" t="str">
        <f>IF(OR('入力表（最初に入力）'!$A$7=1,'入力表（最初に入力）'!$A$7=2),1,"")</f>
        <v/>
      </c>
      <c r="AS250" s="111"/>
      <c r="BX250" s="22"/>
      <c r="BY250" s="22"/>
      <c r="BZ250" s="22"/>
      <c r="CA250" s="22"/>
    </row>
    <row r="251" spans="1:79" s="82" customFormat="1" ht="15" customHeight="1" outlineLevel="1">
      <c r="A251" s="102"/>
      <c r="B251" s="368"/>
      <c r="C251" s="369"/>
      <c r="D251" s="369"/>
      <c r="E251" s="369"/>
      <c r="F251" s="369"/>
      <c r="G251" s="369"/>
      <c r="H251" s="369"/>
      <c r="I251" s="369"/>
      <c r="J251" s="369"/>
      <c r="K251" s="369"/>
      <c r="L251" s="369"/>
      <c r="M251" s="369"/>
      <c r="N251" s="370"/>
      <c r="O251" s="230"/>
      <c r="P251" s="231"/>
      <c r="Q251" s="231"/>
      <c r="R251" s="231"/>
      <c r="S251" s="358"/>
      <c r="T251" s="385"/>
      <c r="U251" s="386"/>
      <c r="V251" s="386"/>
      <c r="W251" s="386"/>
      <c r="X251" s="387"/>
      <c r="Y251" s="385"/>
      <c r="Z251" s="386"/>
      <c r="AA251" s="386"/>
      <c r="AB251" s="386"/>
      <c r="AC251" s="387"/>
      <c r="AD251" s="385"/>
      <c r="AE251" s="386"/>
      <c r="AF251" s="386"/>
      <c r="AG251" s="386"/>
      <c r="AH251" s="387"/>
      <c r="AI251" s="32"/>
      <c r="AJ251" s="82" t="str">
        <f>IF(OR('入力表（最初に入力）'!$A$7=1,'入力表（最初に入力）'!$A$7=2),1,"")</f>
        <v/>
      </c>
      <c r="AS251" s="111"/>
      <c r="BX251" s="22"/>
      <c r="BY251" s="22"/>
      <c r="BZ251" s="22"/>
      <c r="CA251" s="22"/>
    </row>
    <row r="252" spans="1:79" s="82" customFormat="1" ht="15" customHeight="1" outlineLevel="1">
      <c r="A252" s="102"/>
      <c r="B252" s="388" t="s">
        <v>156</v>
      </c>
      <c r="C252" s="389"/>
      <c r="D252" s="389"/>
      <c r="E252" s="389"/>
      <c r="F252" s="389"/>
      <c r="G252" s="389"/>
      <c r="H252" s="389"/>
      <c r="I252" s="389"/>
      <c r="J252" s="389"/>
      <c r="K252" s="389"/>
      <c r="L252" s="389"/>
      <c r="M252" s="389"/>
      <c r="N252" s="390"/>
      <c r="O252" s="378"/>
      <c r="P252" s="379"/>
      <c r="Q252" s="379"/>
      <c r="R252" s="379"/>
      <c r="S252" s="380"/>
      <c r="T252" s="378"/>
      <c r="U252" s="379"/>
      <c r="V252" s="379"/>
      <c r="W252" s="379"/>
      <c r="X252" s="380"/>
      <c r="Y252" s="378"/>
      <c r="Z252" s="379"/>
      <c r="AA252" s="379"/>
      <c r="AB252" s="379"/>
      <c r="AC252" s="380"/>
      <c r="AD252" s="378"/>
      <c r="AE252" s="379"/>
      <c r="AF252" s="379"/>
      <c r="AG252" s="379"/>
      <c r="AH252" s="380"/>
      <c r="AI252" s="32"/>
      <c r="AJ252" s="82" t="str">
        <f>IF(OR('入力表（最初に入力）'!$A$7=1,'入力表（最初に入力）'!$A$7=2),1,"")</f>
        <v/>
      </c>
      <c r="AS252" s="111"/>
      <c r="BX252" s="22"/>
      <c r="BY252" s="22"/>
      <c r="BZ252" s="22"/>
      <c r="CA252" s="22"/>
    </row>
    <row r="253" spans="1:79" s="82" customFormat="1" ht="15" customHeight="1" outlineLevel="1">
      <c r="A253" s="102"/>
      <c r="B253" s="204"/>
      <c r="C253" s="205"/>
      <c r="D253" s="205"/>
      <c r="E253" s="205"/>
      <c r="F253" s="205"/>
      <c r="G253" s="205"/>
      <c r="H253" s="205"/>
      <c r="I253" s="205"/>
      <c r="J253" s="205"/>
      <c r="K253" s="205"/>
      <c r="L253" s="205"/>
      <c r="M253" s="205"/>
      <c r="N253" s="206"/>
      <c r="O253" s="210" t="str">
        <f>IF(OR(ISNUMBER(O249),ISNUMBER(O251)),SUM(O249,O251),"")</f>
        <v/>
      </c>
      <c r="P253" s="210"/>
      <c r="Q253" s="210"/>
      <c r="R253" s="210"/>
      <c r="S253" s="210"/>
      <c r="T253" s="210" t="str">
        <f>IF(ISNUMBER(T249),T249,"")</f>
        <v/>
      </c>
      <c r="U253" s="210"/>
      <c r="V253" s="210"/>
      <c r="W253" s="210"/>
      <c r="X253" s="210"/>
      <c r="Y253" s="359" t="str">
        <f>IF(ISERROR(O253-T253),"",IF(O253-T253&gt;0,O253-T253,""))</f>
        <v/>
      </c>
      <c r="Z253" s="360"/>
      <c r="AA253" s="360"/>
      <c r="AB253" s="360"/>
      <c r="AC253" s="361"/>
      <c r="AD253" s="355" t="str">
        <f>IF(ISERROR(O253-T253),"",IF(O253-T253&lt;0,T253-O253,""))</f>
        <v/>
      </c>
      <c r="AE253" s="356"/>
      <c r="AF253" s="356"/>
      <c r="AG253" s="356"/>
      <c r="AH253" s="357"/>
      <c r="AI253" s="32"/>
      <c r="AJ253" s="82" t="str">
        <f>IF(OR('入力表（最初に入力）'!$A$7=1,'入力表（最初に入力）'!$A$7=2),1,"")</f>
        <v/>
      </c>
      <c r="AS253" s="111"/>
      <c r="BX253" s="22"/>
      <c r="BY253" s="22"/>
      <c r="BZ253" s="22"/>
      <c r="CA253" s="22"/>
    </row>
    <row r="254" spans="1:79" s="82" customFormat="1" ht="15" customHeight="1" outlineLevel="1">
      <c r="A254" s="102"/>
      <c r="B254" s="368" t="s">
        <v>151</v>
      </c>
      <c r="C254" s="369"/>
      <c r="D254" s="369"/>
      <c r="E254" s="369"/>
      <c r="F254" s="369"/>
      <c r="G254" s="369"/>
      <c r="H254" s="369"/>
      <c r="I254" s="369"/>
      <c r="J254" s="369"/>
      <c r="K254" s="369"/>
      <c r="L254" s="369"/>
      <c r="M254" s="369"/>
      <c r="N254" s="370"/>
      <c r="O254" s="378"/>
      <c r="P254" s="379"/>
      <c r="Q254" s="379"/>
      <c r="R254" s="379"/>
      <c r="S254" s="380"/>
      <c r="T254" s="378"/>
      <c r="U254" s="379"/>
      <c r="V254" s="379"/>
      <c r="W254" s="379"/>
      <c r="X254" s="380"/>
      <c r="Y254" s="378"/>
      <c r="Z254" s="379"/>
      <c r="AA254" s="379"/>
      <c r="AB254" s="379"/>
      <c r="AC254" s="380"/>
      <c r="AD254" s="378"/>
      <c r="AE254" s="379"/>
      <c r="AF254" s="379"/>
      <c r="AG254" s="379"/>
      <c r="AH254" s="380"/>
      <c r="AI254" s="32"/>
      <c r="AJ254" s="82" t="str">
        <f>IF(OR('入力表（最初に入力）'!$A$7=1,'入力表（最初に入力）'!$A$7=2),1,"")</f>
        <v/>
      </c>
      <c r="AS254" s="111"/>
      <c r="BX254" s="22"/>
      <c r="BY254" s="22"/>
      <c r="BZ254" s="22"/>
      <c r="CA254" s="22"/>
    </row>
    <row r="255" spans="1:79" s="82" customFormat="1" ht="15" customHeight="1" outlineLevel="1">
      <c r="A255" s="102"/>
      <c r="B255" s="368"/>
      <c r="C255" s="369"/>
      <c r="D255" s="369"/>
      <c r="E255" s="369"/>
      <c r="F255" s="369"/>
      <c r="G255" s="369"/>
      <c r="H255" s="369"/>
      <c r="I255" s="369"/>
      <c r="J255" s="369"/>
      <c r="K255" s="369"/>
      <c r="L255" s="369"/>
      <c r="M255" s="369"/>
      <c r="N255" s="370"/>
      <c r="O255" s="230"/>
      <c r="P255" s="231"/>
      <c r="Q255" s="231"/>
      <c r="R255" s="231"/>
      <c r="S255" s="358"/>
      <c r="T255" s="230"/>
      <c r="U255" s="231"/>
      <c r="V255" s="231"/>
      <c r="W255" s="231"/>
      <c r="X255" s="358"/>
      <c r="Y255" s="359" t="str">
        <f>IF(O255-T255&gt;0,O255-T255,"")</f>
        <v/>
      </c>
      <c r="Z255" s="360"/>
      <c r="AA255" s="360"/>
      <c r="AB255" s="360"/>
      <c r="AC255" s="361"/>
      <c r="AD255" s="355" t="str">
        <f>IF(O255-T255&lt;0,T255-O255,"")</f>
        <v/>
      </c>
      <c r="AE255" s="356"/>
      <c r="AF255" s="356"/>
      <c r="AG255" s="356"/>
      <c r="AH255" s="357"/>
      <c r="AI255" s="32"/>
      <c r="AJ255" s="82" t="str">
        <f>IF(OR('入力表（最初に入力）'!$A$7=1,'入力表（最初に入力）'!$A$7=2),1,"")</f>
        <v/>
      </c>
      <c r="AS255" s="111"/>
      <c r="BX255" s="22"/>
      <c r="BY255" s="22"/>
      <c r="BZ255" s="22"/>
      <c r="CA255" s="22"/>
    </row>
    <row r="256" spans="1:79" s="82" customFormat="1" ht="15" customHeight="1" outlineLevel="1">
      <c r="A256" s="102"/>
      <c r="B256" s="201" t="s">
        <v>44</v>
      </c>
      <c r="C256" s="202"/>
      <c r="D256" s="202"/>
      <c r="E256" s="202"/>
      <c r="F256" s="202"/>
      <c r="G256" s="202"/>
      <c r="H256" s="202"/>
      <c r="I256" s="202"/>
      <c r="J256" s="202"/>
      <c r="K256" s="202"/>
      <c r="L256" s="202"/>
      <c r="M256" s="202"/>
      <c r="N256" s="203"/>
      <c r="O256" s="381" t="str">
        <f>IF(OR(ISNUMBER(O242),ISNUMBER(O248),ISNUMBER(O254),O242=$BX$1,O248=$BX$1,O254=$BX$1),SUM(IF(ISNUMBER(O242),O242,IF(O242=$BX$1,0,O243)),IF(ISNUMBER(O248),O248,IF(O248=$BX$1,0,O249)),IF(ISNUMBER(O254),O254,IF(O254=$BX$1,0,O255))),"")</f>
        <v/>
      </c>
      <c r="P256" s="381"/>
      <c r="Q256" s="381"/>
      <c r="R256" s="381"/>
      <c r="S256" s="381"/>
      <c r="T256" s="378"/>
      <c r="U256" s="379"/>
      <c r="V256" s="379"/>
      <c r="W256" s="379"/>
      <c r="X256" s="380"/>
      <c r="Y256" s="378"/>
      <c r="Z256" s="379"/>
      <c r="AA256" s="379"/>
      <c r="AB256" s="379"/>
      <c r="AC256" s="380"/>
      <c r="AD256" s="378"/>
      <c r="AE256" s="379"/>
      <c r="AF256" s="379"/>
      <c r="AG256" s="379"/>
      <c r="AH256" s="380"/>
      <c r="AI256" s="32"/>
      <c r="AJ256" s="82" t="str">
        <f>IF(OR('入力表（最初に入力）'!$A$7=1,'入力表（最初に入力）'!$A$7=2),1,"")</f>
        <v/>
      </c>
      <c r="AS256" s="111"/>
      <c r="BX256" s="22"/>
      <c r="BY256" s="22"/>
      <c r="BZ256" s="22"/>
      <c r="CA256" s="22"/>
    </row>
    <row r="257" spans="1:79" s="82" customFormat="1" ht="15" customHeight="1" outlineLevel="1">
      <c r="A257" s="102"/>
      <c r="B257" s="204"/>
      <c r="C257" s="205"/>
      <c r="D257" s="205"/>
      <c r="E257" s="205"/>
      <c r="F257" s="205"/>
      <c r="G257" s="205"/>
      <c r="H257" s="205"/>
      <c r="I257" s="205"/>
      <c r="J257" s="205"/>
      <c r="K257" s="205"/>
      <c r="L257" s="205"/>
      <c r="M257" s="205"/>
      <c r="N257" s="206"/>
      <c r="O257" s="210" t="str">
        <f>IF(OR(ISNUMBER(O247),ISNUMBER(O253),ISNUMBER(O255)),SUM(O247,O253,O255),"")</f>
        <v/>
      </c>
      <c r="P257" s="210"/>
      <c r="Q257" s="210"/>
      <c r="R257" s="210"/>
      <c r="S257" s="210"/>
      <c r="T257" s="210" t="str">
        <f>IF(OR(ISNUMBER(T247),ISNUMBER(T253),ISNUMBER(T255)),SUM(T247,T253,T255),"")</f>
        <v/>
      </c>
      <c r="U257" s="210"/>
      <c r="V257" s="210"/>
      <c r="W257" s="210"/>
      <c r="X257" s="210"/>
      <c r="Y257" s="359" t="str">
        <f>IF(ISERROR(O257-T257),"",IF(O257-T257&gt;0,O257-T257,""))</f>
        <v/>
      </c>
      <c r="Z257" s="360"/>
      <c r="AA257" s="360"/>
      <c r="AB257" s="360"/>
      <c r="AC257" s="361"/>
      <c r="AD257" s="355" t="str">
        <f>IF(ISERROR(O257-T257),"",IF(O257-T257&lt;0,T257-O257,""))</f>
        <v/>
      </c>
      <c r="AE257" s="356"/>
      <c r="AF257" s="356"/>
      <c r="AG257" s="356"/>
      <c r="AH257" s="357"/>
      <c r="AI257" s="32"/>
      <c r="AJ257" s="82" t="str">
        <f>IF(OR('入力表（最初に入力）'!$A$7=1,'入力表（最初に入力）'!$A$7=2),1,"")</f>
        <v/>
      </c>
      <c r="AS257" s="111"/>
      <c r="BX257" s="22"/>
      <c r="BY257" s="22"/>
      <c r="BZ257" s="22"/>
      <c r="CA257" s="22"/>
    </row>
    <row r="258" spans="1:79" s="82" customFormat="1" ht="15" customHeight="1" outlineLevel="1">
      <c r="A258" s="102"/>
      <c r="AH258" s="100"/>
      <c r="AI258" s="32"/>
      <c r="AJ258" s="82" t="str">
        <f>IF(OR('入力表（最初に入力）'!$A$7=1,'入力表（最初に入力）'!$A$7=2),1,"")</f>
        <v/>
      </c>
      <c r="AS258" s="111"/>
      <c r="BX258" s="22"/>
      <c r="BY258" s="22"/>
      <c r="BZ258" s="22"/>
      <c r="CA258" s="22"/>
    </row>
    <row r="259" spans="1:79" s="82" customFormat="1" ht="15" customHeight="1" outlineLevel="1">
      <c r="A259" s="102" t="s">
        <v>46</v>
      </c>
      <c r="AH259" s="100" t="s">
        <v>47</v>
      </c>
      <c r="AI259" s="32"/>
      <c r="AJ259" s="82" t="str">
        <f>IF(OR('入力表（最初に入力）'!$A$7=1,'入力表（最初に入力）'!$A$7=2),1,"")</f>
        <v/>
      </c>
      <c r="AS259" s="111"/>
      <c r="BX259" s="22"/>
      <c r="BY259" s="22"/>
      <c r="BZ259" s="22"/>
      <c r="CA259" s="22"/>
    </row>
    <row r="260" spans="1:79" s="82" customFormat="1" ht="15" customHeight="1" outlineLevel="1">
      <c r="A260" s="102"/>
      <c r="B260" s="246" t="s">
        <v>148</v>
      </c>
      <c r="C260" s="247"/>
      <c r="D260" s="247"/>
      <c r="E260" s="247"/>
      <c r="F260" s="247"/>
      <c r="G260" s="247"/>
      <c r="H260" s="247"/>
      <c r="I260" s="247"/>
      <c r="J260" s="247"/>
      <c r="K260" s="247"/>
      <c r="L260" s="247"/>
      <c r="M260" s="247"/>
      <c r="N260" s="248"/>
      <c r="O260" s="371" t="s">
        <v>163</v>
      </c>
      <c r="P260" s="371"/>
      <c r="Q260" s="371"/>
      <c r="R260" s="371"/>
      <c r="S260" s="371"/>
      <c r="T260" s="371" t="s">
        <v>164</v>
      </c>
      <c r="U260" s="371"/>
      <c r="V260" s="371"/>
      <c r="W260" s="371"/>
      <c r="X260" s="371"/>
      <c r="Y260" s="184" t="s">
        <v>158</v>
      </c>
      <c r="Z260" s="185"/>
      <c r="AA260" s="185"/>
      <c r="AB260" s="185"/>
      <c r="AC260" s="185"/>
      <c r="AD260" s="185"/>
      <c r="AE260" s="185"/>
      <c r="AF260" s="185"/>
      <c r="AG260" s="185"/>
      <c r="AH260" s="186"/>
      <c r="AI260" s="32"/>
      <c r="AJ260" s="82" t="str">
        <f>IF(OR('入力表（最初に入力）'!$A$7=1,'入力表（最初に入力）'!$A$7=2),1,"")</f>
        <v/>
      </c>
      <c r="AS260" s="111"/>
      <c r="BX260" s="22"/>
      <c r="BY260" s="22"/>
      <c r="BZ260" s="22"/>
      <c r="CA260" s="22"/>
    </row>
    <row r="261" spans="1:79" s="82" customFormat="1" ht="15" customHeight="1" outlineLevel="1">
      <c r="A261" s="102"/>
      <c r="B261" s="246"/>
      <c r="C261" s="247"/>
      <c r="D261" s="247"/>
      <c r="E261" s="247"/>
      <c r="F261" s="247"/>
      <c r="G261" s="247"/>
      <c r="H261" s="247"/>
      <c r="I261" s="247"/>
      <c r="J261" s="247"/>
      <c r="K261" s="247"/>
      <c r="L261" s="247"/>
      <c r="M261" s="247"/>
      <c r="N261" s="248"/>
      <c r="O261" s="371"/>
      <c r="P261" s="371"/>
      <c r="Q261" s="371"/>
      <c r="R261" s="371"/>
      <c r="S261" s="371"/>
      <c r="T261" s="371"/>
      <c r="U261" s="371"/>
      <c r="V261" s="371"/>
      <c r="W261" s="371"/>
      <c r="X261" s="371"/>
      <c r="Y261" s="372" t="s">
        <v>42</v>
      </c>
      <c r="Z261" s="373"/>
      <c r="AA261" s="373"/>
      <c r="AB261" s="373"/>
      <c r="AC261" s="374"/>
      <c r="AD261" s="372" t="s">
        <v>43</v>
      </c>
      <c r="AE261" s="373"/>
      <c r="AF261" s="373"/>
      <c r="AG261" s="373"/>
      <c r="AH261" s="374"/>
      <c r="AI261" s="32"/>
      <c r="AJ261" s="82" t="str">
        <f>IF(OR('入力表（最初に入力）'!$A$7=1,'入力表（最初に入力）'!$A$7=2),1,"")</f>
        <v/>
      </c>
      <c r="AS261" s="111"/>
      <c r="BX261" s="22"/>
      <c r="BY261" s="22"/>
      <c r="BZ261" s="22"/>
      <c r="CA261" s="22"/>
    </row>
    <row r="262" spans="1:79" s="82" customFormat="1" ht="20.100000000000001" customHeight="1" outlineLevel="1">
      <c r="A262" s="102"/>
      <c r="B262" s="368" t="s">
        <v>165</v>
      </c>
      <c r="C262" s="369"/>
      <c r="D262" s="369"/>
      <c r="E262" s="369"/>
      <c r="F262" s="369"/>
      <c r="G262" s="369"/>
      <c r="H262" s="369"/>
      <c r="I262" s="369"/>
      <c r="J262" s="369"/>
      <c r="K262" s="369"/>
      <c r="L262" s="369"/>
      <c r="M262" s="369"/>
      <c r="N262" s="370"/>
      <c r="O262" s="378"/>
      <c r="P262" s="379"/>
      <c r="Q262" s="379"/>
      <c r="R262" s="379"/>
      <c r="S262" s="380"/>
      <c r="T262" s="378"/>
      <c r="U262" s="379"/>
      <c r="V262" s="379"/>
      <c r="W262" s="379"/>
      <c r="X262" s="380"/>
      <c r="Y262" s="378"/>
      <c r="Z262" s="379"/>
      <c r="AA262" s="379"/>
      <c r="AB262" s="379"/>
      <c r="AC262" s="380"/>
      <c r="AD262" s="378"/>
      <c r="AE262" s="379"/>
      <c r="AF262" s="379"/>
      <c r="AG262" s="379"/>
      <c r="AH262" s="380"/>
      <c r="AI262" s="32"/>
      <c r="AJ262" s="82" t="str">
        <f>IF(OR('入力表（最初に入力）'!$A$7=1,'入力表（最初に入力）'!$A$7=2),1,"")</f>
        <v/>
      </c>
      <c r="AS262" s="111"/>
      <c r="BX262" s="22"/>
      <c r="BY262" s="22"/>
      <c r="BZ262" s="22"/>
      <c r="CA262" s="22"/>
    </row>
    <row r="263" spans="1:79" s="82" customFormat="1" ht="20.100000000000001" customHeight="1" outlineLevel="1">
      <c r="A263" s="102"/>
      <c r="B263" s="368"/>
      <c r="C263" s="369"/>
      <c r="D263" s="369"/>
      <c r="E263" s="369"/>
      <c r="F263" s="369"/>
      <c r="G263" s="369"/>
      <c r="H263" s="369"/>
      <c r="I263" s="369"/>
      <c r="J263" s="369"/>
      <c r="K263" s="369"/>
      <c r="L263" s="369"/>
      <c r="M263" s="369"/>
      <c r="N263" s="370"/>
      <c r="O263" s="230"/>
      <c r="P263" s="231"/>
      <c r="Q263" s="231"/>
      <c r="R263" s="231"/>
      <c r="S263" s="358"/>
      <c r="T263" s="230"/>
      <c r="U263" s="231"/>
      <c r="V263" s="231"/>
      <c r="W263" s="231"/>
      <c r="X263" s="358"/>
      <c r="Y263" s="359" t="str">
        <f>IF(O263-T263&gt;0,O263-T263,"")</f>
        <v/>
      </c>
      <c r="Z263" s="360"/>
      <c r="AA263" s="360"/>
      <c r="AB263" s="360"/>
      <c r="AC263" s="361"/>
      <c r="AD263" s="355" t="str">
        <f>IF(O263-T263&lt;0,T263-O263,"")</f>
        <v/>
      </c>
      <c r="AE263" s="356"/>
      <c r="AF263" s="356"/>
      <c r="AG263" s="356"/>
      <c r="AH263" s="357"/>
      <c r="AI263" s="32"/>
      <c r="AJ263" s="82" t="str">
        <f>IF(OR('入力表（最初に入力）'!$A$7=1,'入力表（最初に入力）'!$A$7=2),1,"")</f>
        <v/>
      </c>
      <c r="AS263" s="111"/>
      <c r="BX263" s="22"/>
      <c r="BY263" s="22"/>
      <c r="BZ263" s="22"/>
      <c r="CA263" s="22"/>
    </row>
    <row r="264" spans="1:79" s="82" customFormat="1" ht="15" customHeight="1" outlineLevel="1">
      <c r="A264" s="102"/>
      <c r="B264" s="368" t="s">
        <v>169</v>
      </c>
      <c r="C264" s="369"/>
      <c r="D264" s="369"/>
      <c r="E264" s="369"/>
      <c r="F264" s="369"/>
      <c r="G264" s="369"/>
      <c r="H264" s="369"/>
      <c r="I264" s="369"/>
      <c r="J264" s="369"/>
      <c r="K264" s="369"/>
      <c r="L264" s="369"/>
      <c r="M264" s="369"/>
      <c r="N264" s="370"/>
      <c r="O264" s="378"/>
      <c r="P264" s="379"/>
      <c r="Q264" s="379"/>
      <c r="R264" s="379"/>
      <c r="S264" s="380"/>
      <c r="T264" s="382"/>
      <c r="U264" s="383"/>
      <c r="V264" s="383"/>
      <c r="W264" s="383"/>
      <c r="X264" s="384"/>
      <c r="Y264" s="382"/>
      <c r="Z264" s="383"/>
      <c r="AA264" s="383"/>
      <c r="AB264" s="383"/>
      <c r="AC264" s="384"/>
      <c r="AD264" s="382"/>
      <c r="AE264" s="383"/>
      <c r="AF264" s="383"/>
      <c r="AG264" s="383"/>
      <c r="AH264" s="384"/>
      <c r="AI264" s="32"/>
      <c r="AJ264" s="82" t="str">
        <f>IF(OR('入力表（最初に入力）'!$A$7=1,'入力表（最初に入力）'!$A$7=2),1,"")</f>
        <v/>
      </c>
      <c r="AS264" s="111"/>
      <c r="BX264" s="22"/>
      <c r="BY264" s="22"/>
      <c r="BZ264" s="22"/>
      <c r="CA264" s="22"/>
    </row>
    <row r="265" spans="1:79" s="82" customFormat="1" ht="15" customHeight="1" outlineLevel="1">
      <c r="A265" s="102"/>
      <c r="B265" s="368"/>
      <c r="C265" s="369"/>
      <c r="D265" s="369"/>
      <c r="E265" s="369"/>
      <c r="F265" s="369"/>
      <c r="G265" s="369"/>
      <c r="H265" s="369"/>
      <c r="I265" s="369"/>
      <c r="J265" s="369"/>
      <c r="K265" s="369"/>
      <c r="L265" s="369"/>
      <c r="M265" s="369"/>
      <c r="N265" s="370"/>
      <c r="O265" s="230"/>
      <c r="P265" s="231"/>
      <c r="Q265" s="231"/>
      <c r="R265" s="231"/>
      <c r="S265" s="358"/>
      <c r="T265" s="385"/>
      <c r="U265" s="386"/>
      <c r="V265" s="386"/>
      <c r="W265" s="386"/>
      <c r="X265" s="387"/>
      <c r="Y265" s="385"/>
      <c r="Z265" s="386"/>
      <c r="AA265" s="386"/>
      <c r="AB265" s="386"/>
      <c r="AC265" s="387"/>
      <c r="AD265" s="385"/>
      <c r="AE265" s="386"/>
      <c r="AF265" s="386"/>
      <c r="AG265" s="386"/>
      <c r="AH265" s="387"/>
      <c r="AI265" s="32"/>
      <c r="AJ265" s="82" t="str">
        <f>IF(OR('入力表（最初に入力）'!$A$7=1,'入力表（最初に入力）'!$A$7=2),1,"")</f>
        <v/>
      </c>
      <c r="AS265" s="111"/>
      <c r="BX265" s="22"/>
      <c r="BY265" s="22"/>
      <c r="BZ265" s="22"/>
      <c r="CA265" s="22"/>
    </row>
    <row r="266" spans="1:79" s="82" customFormat="1" ht="15" customHeight="1" outlineLevel="1">
      <c r="A266" s="102"/>
      <c r="B266" s="388" t="s">
        <v>156</v>
      </c>
      <c r="C266" s="389"/>
      <c r="D266" s="389"/>
      <c r="E266" s="389"/>
      <c r="F266" s="389"/>
      <c r="G266" s="389"/>
      <c r="H266" s="389"/>
      <c r="I266" s="389"/>
      <c r="J266" s="389"/>
      <c r="K266" s="389"/>
      <c r="L266" s="389"/>
      <c r="M266" s="389"/>
      <c r="N266" s="390"/>
      <c r="O266" s="378"/>
      <c r="P266" s="379"/>
      <c r="Q266" s="379"/>
      <c r="R266" s="379"/>
      <c r="S266" s="380"/>
      <c r="T266" s="378"/>
      <c r="U266" s="379"/>
      <c r="V266" s="379"/>
      <c r="W266" s="379"/>
      <c r="X266" s="380"/>
      <c r="Y266" s="378"/>
      <c r="Z266" s="379"/>
      <c r="AA266" s="379"/>
      <c r="AB266" s="379"/>
      <c r="AC266" s="380"/>
      <c r="AD266" s="378"/>
      <c r="AE266" s="379"/>
      <c r="AF266" s="379"/>
      <c r="AG266" s="379"/>
      <c r="AH266" s="380"/>
      <c r="AI266" s="32"/>
      <c r="AJ266" s="82" t="str">
        <f>IF(OR('入力表（最初に入力）'!$A$7=1,'入力表（最初に入力）'!$A$7=2),1,"")</f>
        <v/>
      </c>
      <c r="AS266" s="111"/>
      <c r="BX266" s="22"/>
      <c r="BY266" s="22"/>
      <c r="BZ266" s="22"/>
      <c r="CA266" s="22"/>
    </row>
    <row r="267" spans="1:79" s="82" customFormat="1" ht="15" customHeight="1" outlineLevel="1">
      <c r="A267" s="102"/>
      <c r="B267" s="204"/>
      <c r="C267" s="205"/>
      <c r="D267" s="205"/>
      <c r="E267" s="205"/>
      <c r="F267" s="205"/>
      <c r="G267" s="205"/>
      <c r="H267" s="205"/>
      <c r="I267" s="205"/>
      <c r="J267" s="205"/>
      <c r="K267" s="205"/>
      <c r="L267" s="205"/>
      <c r="M267" s="205"/>
      <c r="N267" s="206"/>
      <c r="O267" s="210" t="str">
        <f>IF(OR(ISNUMBER(O263),ISNUMBER(O265)),SUM(O263,O265),"")</f>
        <v/>
      </c>
      <c r="P267" s="210"/>
      <c r="Q267" s="210"/>
      <c r="R267" s="210"/>
      <c r="S267" s="210"/>
      <c r="T267" s="210" t="str">
        <f>IF(ISNUMBER(T263),T263,"")</f>
        <v/>
      </c>
      <c r="U267" s="210"/>
      <c r="V267" s="210"/>
      <c r="W267" s="210"/>
      <c r="X267" s="210"/>
      <c r="Y267" s="359" t="str">
        <f>IF(ISERROR(O267-T267),"",IF(O267-T267&gt;0,O267-T267,""))</f>
        <v/>
      </c>
      <c r="Z267" s="360"/>
      <c r="AA267" s="360"/>
      <c r="AB267" s="360"/>
      <c r="AC267" s="361"/>
      <c r="AD267" s="355" t="str">
        <f>IF(ISERROR(O267-T267),"",IF(O267-T267&lt;0,T267-O267,""))</f>
        <v/>
      </c>
      <c r="AE267" s="356"/>
      <c r="AF267" s="356"/>
      <c r="AG267" s="356"/>
      <c r="AH267" s="357"/>
      <c r="AI267" s="32"/>
      <c r="AJ267" s="82" t="str">
        <f>IF(OR('入力表（最初に入力）'!$A$7=1,'入力表（最初に入力）'!$A$7=2),1,"")</f>
        <v/>
      </c>
      <c r="AS267" s="111"/>
      <c r="BX267" s="22"/>
      <c r="BY267" s="22"/>
      <c r="BZ267" s="22"/>
      <c r="CA267" s="22"/>
    </row>
    <row r="268" spans="1:79" s="82" customFormat="1" ht="15" customHeight="1" outlineLevel="1">
      <c r="A268" s="102"/>
      <c r="B268" s="368" t="s">
        <v>167</v>
      </c>
      <c r="C268" s="369"/>
      <c r="D268" s="369"/>
      <c r="E268" s="369"/>
      <c r="F268" s="369"/>
      <c r="G268" s="369"/>
      <c r="H268" s="369"/>
      <c r="I268" s="369"/>
      <c r="J268" s="369"/>
      <c r="K268" s="369"/>
      <c r="L268" s="369"/>
      <c r="M268" s="369"/>
      <c r="N268" s="370"/>
      <c r="O268" s="378"/>
      <c r="P268" s="379"/>
      <c r="Q268" s="379"/>
      <c r="R268" s="379"/>
      <c r="S268" s="380"/>
      <c r="T268" s="378"/>
      <c r="U268" s="379"/>
      <c r="V268" s="379"/>
      <c r="W268" s="379"/>
      <c r="X268" s="380"/>
      <c r="Y268" s="378"/>
      <c r="Z268" s="379"/>
      <c r="AA268" s="379"/>
      <c r="AB268" s="379"/>
      <c r="AC268" s="380"/>
      <c r="AD268" s="378"/>
      <c r="AE268" s="379"/>
      <c r="AF268" s="379"/>
      <c r="AG268" s="379"/>
      <c r="AH268" s="380"/>
      <c r="AI268" s="32"/>
      <c r="AJ268" s="82" t="str">
        <f>IF(OR('入力表（最初に入力）'!$A$7=1,'入力表（最初に入力）'!$A$7=2),1,"")</f>
        <v/>
      </c>
      <c r="AS268" s="111"/>
      <c r="BX268" s="22"/>
      <c r="BY268" s="22"/>
      <c r="BZ268" s="22"/>
      <c r="CA268" s="22"/>
    </row>
    <row r="269" spans="1:79" s="82" customFormat="1" ht="15" customHeight="1" outlineLevel="1">
      <c r="A269" s="102"/>
      <c r="B269" s="368"/>
      <c r="C269" s="369"/>
      <c r="D269" s="369"/>
      <c r="E269" s="369"/>
      <c r="F269" s="369"/>
      <c r="G269" s="369"/>
      <c r="H269" s="369"/>
      <c r="I269" s="369"/>
      <c r="J269" s="369"/>
      <c r="K269" s="369"/>
      <c r="L269" s="369"/>
      <c r="M269" s="369"/>
      <c r="N269" s="370"/>
      <c r="O269" s="230"/>
      <c r="P269" s="231"/>
      <c r="Q269" s="231"/>
      <c r="R269" s="231"/>
      <c r="S269" s="358"/>
      <c r="T269" s="230"/>
      <c r="U269" s="231"/>
      <c r="V269" s="231"/>
      <c r="W269" s="231"/>
      <c r="X269" s="358"/>
      <c r="Y269" s="359" t="str">
        <f>IF(O269-T269&gt;0,O269-T269,"")</f>
        <v/>
      </c>
      <c r="Z269" s="360"/>
      <c r="AA269" s="360"/>
      <c r="AB269" s="360"/>
      <c r="AC269" s="361"/>
      <c r="AD269" s="355" t="str">
        <f>IF(O269-T269&lt;0,T269-O269,"")</f>
        <v/>
      </c>
      <c r="AE269" s="356"/>
      <c r="AF269" s="356"/>
      <c r="AG269" s="356"/>
      <c r="AH269" s="357"/>
      <c r="AI269" s="32"/>
      <c r="AJ269" s="82" t="str">
        <f>IF(OR('入力表（最初に入力）'!$A$7=1,'入力表（最初に入力）'!$A$7=2),1,"")</f>
        <v/>
      </c>
      <c r="AS269" s="111"/>
      <c r="BX269" s="22"/>
      <c r="BY269" s="22"/>
      <c r="BZ269" s="22"/>
      <c r="CA269" s="22"/>
    </row>
    <row r="270" spans="1:79" s="82" customFormat="1" ht="15" customHeight="1" outlineLevel="1">
      <c r="A270" s="102"/>
      <c r="B270" s="368" t="s">
        <v>170</v>
      </c>
      <c r="C270" s="369"/>
      <c r="D270" s="369"/>
      <c r="E270" s="369"/>
      <c r="F270" s="369"/>
      <c r="G270" s="369"/>
      <c r="H270" s="369"/>
      <c r="I270" s="369"/>
      <c r="J270" s="369"/>
      <c r="K270" s="369"/>
      <c r="L270" s="369"/>
      <c r="M270" s="369"/>
      <c r="N270" s="370"/>
      <c r="O270" s="378"/>
      <c r="P270" s="379"/>
      <c r="Q270" s="379"/>
      <c r="R270" s="379"/>
      <c r="S270" s="380"/>
      <c r="T270" s="382"/>
      <c r="U270" s="383"/>
      <c r="V270" s="383"/>
      <c r="W270" s="383"/>
      <c r="X270" s="384"/>
      <c r="Y270" s="382"/>
      <c r="Z270" s="383"/>
      <c r="AA270" s="383"/>
      <c r="AB270" s="383"/>
      <c r="AC270" s="384"/>
      <c r="AD270" s="382"/>
      <c r="AE270" s="383"/>
      <c r="AF270" s="383"/>
      <c r="AG270" s="383"/>
      <c r="AH270" s="384"/>
      <c r="AI270" s="32"/>
      <c r="AJ270" s="82" t="str">
        <f>IF(OR('入力表（最初に入力）'!$A$7=1,'入力表（最初に入力）'!$A$7=2),1,"")</f>
        <v/>
      </c>
      <c r="AS270" s="111"/>
      <c r="BX270" s="22"/>
      <c r="BY270" s="22"/>
      <c r="BZ270" s="22"/>
      <c r="CA270" s="22"/>
    </row>
    <row r="271" spans="1:79" s="82" customFormat="1" ht="15" customHeight="1" outlineLevel="1">
      <c r="A271" s="102"/>
      <c r="B271" s="368"/>
      <c r="C271" s="369"/>
      <c r="D271" s="369"/>
      <c r="E271" s="369"/>
      <c r="F271" s="369"/>
      <c r="G271" s="369"/>
      <c r="H271" s="369"/>
      <c r="I271" s="369"/>
      <c r="J271" s="369"/>
      <c r="K271" s="369"/>
      <c r="L271" s="369"/>
      <c r="M271" s="369"/>
      <c r="N271" s="370"/>
      <c r="O271" s="230"/>
      <c r="P271" s="231"/>
      <c r="Q271" s="231"/>
      <c r="R271" s="231"/>
      <c r="S271" s="358"/>
      <c r="T271" s="385"/>
      <c r="U271" s="386"/>
      <c r="V271" s="386"/>
      <c r="W271" s="386"/>
      <c r="X271" s="387"/>
      <c r="Y271" s="385"/>
      <c r="Z271" s="386"/>
      <c r="AA271" s="386"/>
      <c r="AB271" s="386"/>
      <c r="AC271" s="387"/>
      <c r="AD271" s="385"/>
      <c r="AE271" s="386"/>
      <c r="AF271" s="386"/>
      <c r="AG271" s="386"/>
      <c r="AH271" s="387"/>
      <c r="AI271" s="32"/>
      <c r="AJ271" s="82" t="str">
        <f>IF(OR('入力表（最初に入力）'!$A$7=1,'入力表（最初に入力）'!$A$7=2),1,"")</f>
        <v/>
      </c>
      <c r="AS271" s="111"/>
      <c r="BX271" s="22"/>
      <c r="BY271" s="22"/>
      <c r="BZ271" s="22"/>
      <c r="CA271" s="22"/>
    </row>
    <row r="272" spans="1:79" s="82" customFormat="1" ht="15" customHeight="1" outlineLevel="1">
      <c r="A272" s="102"/>
      <c r="B272" s="388" t="s">
        <v>156</v>
      </c>
      <c r="C272" s="389"/>
      <c r="D272" s="389"/>
      <c r="E272" s="389"/>
      <c r="F272" s="389"/>
      <c r="G272" s="389"/>
      <c r="H272" s="389"/>
      <c r="I272" s="389"/>
      <c r="J272" s="389"/>
      <c r="K272" s="389"/>
      <c r="L272" s="389"/>
      <c r="M272" s="389"/>
      <c r="N272" s="390"/>
      <c r="O272" s="378"/>
      <c r="P272" s="379"/>
      <c r="Q272" s="379"/>
      <c r="R272" s="379"/>
      <c r="S272" s="380"/>
      <c r="T272" s="378"/>
      <c r="U272" s="379"/>
      <c r="V272" s="379"/>
      <c r="W272" s="379"/>
      <c r="X272" s="380"/>
      <c r="Y272" s="378"/>
      <c r="Z272" s="379"/>
      <c r="AA272" s="379"/>
      <c r="AB272" s="379"/>
      <c r="AC272" s="380"/>
      <c r="AD272" s="378"/>
      <c r="AE272" s="379"/>
      <c r="AF272" s="379"/>
      <c r="AG272" s="379"/>
      <c r="AH272" s="380"/>
      <c r="AI272" s="32"/>
      <c r="AJ272" s="82" t="str">
        <f>IF(OR('入力表（最初に入力）'!$A$7=1,'入力表（最初に入力）'!$A$7=2),1,"")</f>
        <v/>
      </c>
      <c r="AS272" s="111"/>
      <c r="BX272" s="22"/>
      <c r="BY272" s="22"/>
      <c r="BZ272" s="22"/>
      <c r="CA272" s="22"/>
    </row>
    <row r="273" spans="1:79" s="82" customFormat="1" ht="15" customHeight="1" outlineLevel="1">
      <c r="A273" s="102"/>
      <c r="B273" s="204"/>
      <c r="C273" s="205"/>
      <c r="D273" s="205"/>
      <c r="E273" s="205"/>
      <c r="F273" s="205"/>
      <c r="G273" s="205"/>
      <c r="H273" s="205"/>
      <c r="I273" s="205"/>
      <c r="J273" s="205"/>
      <c r="K273" s="205"/>
      <c r="L273" s="205"/>
      <c r="M273" s="205"/>
      <c r="N273" s="206"/>
      <c r="O273" s="210" t="str">
        <f>IF(OR(ISNUMBER(O269),ISNUMBER(O271)),SUM(O269,O271),"")</f>
        <v/>
      </c>
      <c r="P273" s="210"/>
      <c r="Q273" s="210"/>
      <c r="R273" s="210"/>
      <c r="S273" s="210"/>
      <c r="T273" s="210" t="str">
        <f>IF(ISNUMBER(T269),T269,"")</f>
        <v/>
      </c>
      <c r="U273" s="210"/>
      <c r="V273" s="210"/>
      <c r="W273" s="210"/>
      <c r="X273" s="210"/>
      <c r="Y273" s="359" t="str">
        <f>IF(ISERROR(O273-T273),"",IF(O273-T273&gt;0,O273-T273,""))</f>
        <v/>
      </c>
      <c r="Z273" s="360"/>
      <c r="AA273" s="360"/>
      <c r="AB273" s="360"/>
      <c r="AC273" s="361"/>
      <c r="AD273" s="355" t="str">
        <f>IF(ISERROR(O273-T273),"",IF(O273-T273&lt;0,T273-O273,""))</f>
        <v/>
      </c>
      <c r="AE273" s="356"/>
      <c r="AF273" s="356"/>
      <c r="AG273" s="356"/>
      <c r="AH273" s="357"/>
      <c r="AI273" s="32"/>
      <c r="AJ273" s="82" t="str">
        <f>IF(OR('入力表（最初に入力）'!$A$7=1,'入力表（最初に入力）'!$A$7=2),1,"")</f>
        <v/>
      </c>
      <c r="AS273" s="111"/>
      <c r="BX273" s="22"/>
      <c r="BY273" s="22"/>
      <c r="BZ273" s="22"/>
      <c r="CA273" s="22"/>
    </row>
    <row r="274" spans="1:79" s="82" customFormat="1" ht="15" customHeight="1" outlineLevel="1">
      <c r="A274" s="102"/>
      <c r="B274" s="368" t="s">
        <v>151</v>
      </c>
      <c r="C274" s="369"/>
      <c r="D274" s="369"/>
      <c r="E274" s="369"/>
      <c r="F274" s="369"/>
      <c r="G274" s="369"/>
      <c r="H274" s="369"/>
      <c r="I274" s="369"/>
      <c r="J274" s="369"/>
      <c r="K274" s="369"/>
      <c r="L274" s="369"/>
      <c r="M274" s="369"/>
      <c r="N274" s="370"/>
      <c r="O274" s="378"/>
      <c r="P274" s="379"/>
      <c r="Q274" s="379"/>
      <c r="R274" s="379"/>
      <c r="S274" s="380"/>
      <c r="T274" s="378"/>
      <c r="U274" s="379"/>
      <c r="V274" s="379"/>
      <c r="W274" s="379"/>
      <c r="X274" s="380"/>
      <c r="Y274" s="378"/>
      <c r="Z274" s="379"/>
      <c r="AA274" s="379"/>
      <c r="AB274" s="379"/>
      <c r="AC274" s="380"/>
      <c r="AD274" s="378"/>
      <c r="AE274" s="379"/>
      <c r="AF274" s="379"/>
      <c r="AG274" s="379"/>
      <c r="AH274" s="380"/>
      <c r="AI274" s="32"/>
      <c r="AJ274" s="82" t="str">
        <f>IF(OR('入力表（最初に入力）'!$A$7=1,'入力表（最初に入力）'!$A$7=2),1,"")</f>
        <v/>
      </c>
      <c r="AS274" s="111"/>
      <c r="BX274" s="22"/>
      <c r="BY274" s="22"/>
      <c r="BZ274" s="22"/>
      <c r="CA274" s="22"/>
    </row>
    <row r="275" spans="1:79" s="82" customFormat="1" ht="15" customHeight="1" outlineLevel="1">
      <c r="A275" s="102"/>
      <c r="B275" s="368"/>
      <c r="C275" s="369"/>
      <c r="D275" s="369"/>
      <c r="E275" s="369"/>
      <c r="F275" s="369"/>
      <c r="G275" s="369"/>
      <c r="H275" s="369"/>
      <c r="I275" s="369"/>
      <c r="J275" s="369"/>
      <c r="K275" s="369"/>
      <c r="L275" s="369"/>
      <c r="M275" s="369"/>
      <c r="N275" s="370"/>
      <c r="O275" s="230"/>
      <c r="P275" s="231"/>
      <c r="Q275" s="231"/>
      <c r="R275" s="231"/>
      <c r="S275" s="358"/>
      <c r="T275" s="230"/>
      <c r="U275" s="231"/>
      <c r="V275" s="231"/>
      <c r="W275" s="231"/>
      <c r="X275" s="358"/>
      <c r="Y275" s="359" t="str">
        <f>IF(O275-T275&gt;0,O275-T275,"")</f>
        <v/>
      </c>
      <c r="Z275" s="360"/>
      <c r="AA275" s="360"/>
      <c r="AB275" s="360"/>
      <c r="AC275" s="361"/>
      <c r="AD275" s="355" t="str">
        <f>IF(O275-T275&lt;0,T275-O275,"")</f>
        <v/>
      </c>
      <c r="AE275" s="356"/>
      <c r="AF275" s="356"/>
      <c r="AG275" s="356"/>
      <c r="AH275" s="357"/>
      <c r="AI275" s="32"/>
      <c r="AJ275" s="82" t="str">
        <f>IF(OR('入力表（最初に入力）'!$A$7=1,'入力表（最初に入力）'!$A$7=2),1,"")</f>
        <v/>
      </c>
      <c r="AS275" s="111"/>
      <c r="BX275" s="22"/>
      <c r="BY275" s="22"/>
      <c r="BZ275" s="22"/>
      <c r="CA275" s="22"/>
    </row>
    <row r="276" spans="1:79" s="82" customFormat="1" ht="15" customHeight="1" outlineLevel="1">
      <c r="A276" s="102"/>
      <c r="B276" s="201" t="s">
        <v>44</v>
      </c>
      <c r="C276" s="202"/>
      <c r="D276" s="202"/>
      <c r="E276" s="202"/>
      <c r="F276" s="202"/>
      <c r="G276" s="202"/>
      <c r="H276" s="202"/>
      <c r="I276" s="202"/>
      <c r="J276" s="202"/>
      <c r="K276" s="202"/>
      <c r="L276" s="202"/>
      <c r="M276" s="202"/>
      <c r="N276" s="203"/>
      <c r="O276" s="381" t="str">
        <f>IF(OR(ISNUMBER(O262),ISNUMBER(O268),ISNUMBER(O274),O262=$BX$1,O268=$BX$1,O274=$BX$1),SUM(IF(ISNUMBER(O262),O262,IF(O262=$BX$1,0,O263)),IF(ISNUMBER(O268),O268,IF(O268=$BX$1,0,O269)),IF(ISNUMBER(O274),O274,IF(O274=$BX$1,0,O275))),"")</f>
        <v/>
      </c>
      <c r="P276" s="381"/>
      <c r="Q276" s="381"/>
      <c r="R276" s="381"/>
      <c r="S276" s="381"/>
      <c r="T276" s="378"/>
      <c r="U276" s="379"/>
      <c r="V276" s="379"/>
      <c r="W276" s="379"/>
      <c r="X276" s="380"/>
      <c r="Y276" s="378"/>
      <c r="Z276" s="379"/>
      <c r="AA276" s="379"/>
      <c r="AB276" s="379"/>
      <c r="AC276" s="380"/>
      <c r="AD276" s="378"/>
      <c r="AE276" s="379"/>
      <c r="AF276" s="379"/>
      <c r="AG276" s="379"/>
      <c r="AH276" s="380"/>
      <c r="AI276" s="32"/>
      <c r="AJ276" s="82" t="str">
        <f>IF(OR('入力表（最初に入力）'!$A$7=1,'入力表（最初に入力）'!$A$7=2),1,"")</f>
        <v/>
      </c>
      <c r="AS276" s="111"/>
      <c r="BX276" s="22"/>
      <c r="BY276" s="22"/>
      <c r="BZ276" s="22"/>
      <c r="CA276" s="22"/>
    </row>
    <row r="277" spans="1:79" s="82" customFormat="1" ht="15" customHeight="1" outlineLevel="1">
      <c r="A277" s="102"/>
      <c r="B277" s="204"/>
      <c r="C277" s="205"/>
      <c r="D277" s="205"/>
      <c r="E277" s="205"/>
      <c r="F277" s="205"/>
      <c r="G277" s="205"/>
      <c r="H277" s="205"/>
      <c r="I277" s="205"/>
      <c r="J277" s="205"/>
      <c r="K277" s="205"/>
      <c r="L277" s="205"/>
      <c r="M277" s="205"/>
      <c r="N277" s="206"/>
      <c r="O277" s="210" t="str">
        <f>IF(OR(ISNUMBER(O267),ISNUMBER(O273),ISNUMBER(O275)),SUM(O267,O273,O275),"")</f>
        <v/>
      </c>
      <c r="P277" s="210"/>
      <c r="Q277" s="210"/>
      <c r="R277" s="210"/>
      <c r="S277" s="210"/>
      <c r="T277" s="210" t="str">
        <f>IF(OR(ISNUMBER(T267),ISNUMBER(T273),ISNUMBER(T275)),SUM(T267,T273,T275),"")</f>
        <v/>
      </c>
      <c r="U277" s="210"/>
      <c r="V277" s="210"/>
      <c r="W277" s="210"/>
      <c r="X277" s="210"/>
      <c r="Y277" s="359" t="str">
        <f>IF(ISERROR(O277-T277),"",IF(O277-T277&gt;0,O277-T277,""))</f>
        <v/>
      </c>
      <c r="Z277" s="360"/>
      <c r="AA277" s="360"/>
      <c r="AB277" s="360"/>
      <c r="AC277" s="361"/>
      <c r="AD277" s="355" t="str">
        <f>IF(ISERROR(O277-T277),"",IF(O277-T277&lt;0,T277-O277,""))</f>
        <v/>
      </c>
      <c r="AE277" s="356"/>
      <c r="AF277" s="356"/>
      <c r="AG277" s="356"/>
      <c r="AH277" s="357"/>
      <c r="AI277" s="32"/>
      <c r="AJ277" s="82" t="str">
        <f>IF(OR('入力表（最初に入力）'!$A$7=1,'入力表（最初に入力）'!$A$7=2),1,"")</f>
        <v/>
      </c>
      <c r="AS277" s="111"/>
      <c r="BX277" s="22"/>
      <c r="BY277" s="22"/>
      <c r="BZ277" s="22"/>
      <c r="CA277" s="22"/>
    </row>
  </sheetData>
  <sheetProtection sheet="1" objects="1" scenarios="1" formatCells="0"/>
  <dataConsolidate/>
  <mergeCells count="811">
    <mergeCell ref="AI107:AI112"/>
    <mergeCell ref="AD111:AH112"/>
    <mergeCell ref="AD89:AH90"/>
    <mergeCell ref="B276:N277"/>
    <mergeCell ref="O276:S276"/>
    <mergeCell ref="T276:X276"/>
    <mergeCell ref="Y276:AC276"/>
    <mergeCell ref="AD276:AH276"/>
    <mergeCell ref="O277:S277"/>
    <mergeCell ref="T277:X277"/>
    <mergeCell ref="Y277:AC277"/>
    <mergeCell ref="AD277:AH277"/>
    <mergeCell ref="B274:N275"/>
    <mergeCell ref="O274:S274"/>
    <mergeCell ref="T274:X274"/>
    <mergeCell ref="Y274:AC274"/>
    <mergeCell ref="AD274:AH274"/>
    <mergeCell ref="O275:S275"/>
    <mergeCell ref="T275:X275"/>
    <mergeCell ref="Y275:AC275"/>
    <mergeCell ref="AD275:AH275"/>
    <mergeCell ref="B272:N273"/>
    <mergeCell ref="O272:S272"/>
    <mergeCell ref="T272:X272"/>
    <mergeCell ref="Y272:AC272"/>
    <mergeCell ref="AD272:AH272"/>
    <mergeCell ref="O273:S273"/>
    <mergeCell ref="T273:X273"/>
    <mergeCell ref="Y273:AC273"/>
    <mergeCell ref="AD273:AH273"/>
    <mergeCell ref="Y253:AC253"/>
    <mergeCell ref="AD253:AH253"/>
    <mergeCell ref="T264:X265"/>
    <mergeCell ref="Y264:AC265"/>
    <mergeCell ref="AD264:AH265"/>
    <mergeCell ref="T267:X267"/>
    <mergeCell ref="Y267:AC267"/>
    <mergeCell ref="AD267:AH267"/>
    <mergeCell ref="Y260:AH260"/>
    <mergeCell ref="Y261:AC261"/>
    <mergeCell ref="AD261:AH261"/>
    <mergeCell ref="B270:N271"/>
    <mergeCell ref="O270:S270"/>
    <mergeCell ref="T270:X271"/>
    <mergeCell ref="Y270:AC271"/>
    <mergeCell ref="AD270:AH271"/>
    <mergeCell ref="O271:S271"/>
    <mergeCell ref="B252:N253"/>
    <mergeCell ref="O253:S253"/>
    <mergeCell ref="T253:X253"/>
    <mergeCell ref="B268:N269"/>
    <mergeCell ref="O268:S268"/>
    <mergeCell ref="T268:X268"/>
    <mergeCell ref="Y268:AC268"/>
    <mergeCell ref="AD268:AH268"/>
    <mergeCell ref="O269:S269"/>
    <mergeCell ref="T269:X269"/>
    <mergeCell ref="Y269:AC269"/>
    <mergeCell ref="AD269:AH269"/>
    <mergeCell ref="B266:N267"/>
    <mergeCell ref="O266:S266"/>
    <mergeCell ref="T266:X266"/>
    <mergeCell ref="Y266:AC266"/>
    <mergeCell ref="AD266:AH266"/>
    <mergeCell ref="O267:S267"/>
    <mergeCell ref="AD247:AH247"/>
    <mergeCell ref="O250:S250"/>
    <mergeCell ref="T250:X251"/>
    <mergeCell ref="Y250:AC251"/>
    <mergeCell ref="AD250:AH251"/>
    <mergeCell ref="O251:S251"/>
    <mergeCell ref="O252:S252"/>
    <mergeCell ref="T252:X252"/>
    <mergeCell ref="Y252:AC252"/>
    <mergeCell ref="AD252:AH252"/>
    <mergeCell ref="AD248:AH248"/>
    <mergeCell ref="O249:S249"/>
    <mergeCell ref="T249:X249"/>
    <mergeCell ref="Y249:AC249"/>
    <mergeCell ref="AD249:AH249"/>
    <mergeCell ref="Y247:AC247"/>
    <mergeCell ref="B264:N265"/>
    <mergeCell ref="O264:S264"/>
    <mergeCell ref="O265:S265"/>
    <mergeCell ref="B260:N261"/>
    <mergeCell ref="O260:S261"/>
    <mergeCell ref="T260:X261"/>
    <mergeCell ref="T244:X245"/>
    <mergeCell ref="Y244:AC245"/>
    <mergeCell ref="AD244:AH245"/>
    <mergeCell ref="O246:S246"/>
    <mergeCell ref="T246:X246"/>
    <mergeCell ref="Y246:AC246"/>
    <mergeCell ref="AD246:AH246"/>
    <mergeCell ref="B244:N245"/>
    <mergeCell ref="B250:N251"/>
    <mergeCell ref="B246:N247"/>
    <mergeCell ref="O244:S244"/>
    <mergeCell ref="O245:S245"/>
    <mergeCell ref="O247:S247"/>
    <mergeCell ref="T247:X247"/>
    <mergeCell ref="B248:N249"/>
    <mergeCell ref="O248:S248"/>
    <mergeCell ref="T248:X248"/>
    <mergeCell ref="Y248:AC248"/>
    <mergeCell ref="B262:N263"/>
    <mergeCell ref="O262:S262"/>
    <mergeCell ref="T262:X262"/>
    <mergeCell ref="Y262:AC262"/>
    <mergeCell ref="AD262:AH262"/>
    <mergeCell ref="O263:S263"/>
    <mergeCell ref="T263:X263"/>
    <mergeCell ref="Y263:AC263"/>
    <mergeCell ref="AD263:AH263"/>
    <mergeCell ref="B256:N257"/>
    <mergeCell ref="O256:S256"/>
    <mergeCell ref="T256:X256"/>
    <mergeCell ref="Y256:AC256"/>
    <mergeCell ref="AD256:AH256"/>
    <mergeCell ref="O257:S257"/>
    <mergeCell ref="T257:X257"/>
    <mergeCell ref="Y257:AC257"/>
    <mergeCell ref="AD257:AH257"/>
    <mergeCell ref="B254:N255"/>
    <mergeCell ref="O254:S254"/>
    <mergeCell ref="T254:X254"/>
    <mergeCell ref="Y254:AC254"/>
    <mergeCell ref="AD254:AH254"/>
    <mergeCell ref="O255:S255"/>
    <mergeCell ref="T255:X255"/>
    <mergeCell ref="Y255:AC255"/>
    <mergeCell ref="AD255:AH255"/>
    <mergeCell ref="B240:N241"/>
    <mergeCell ref="O240:S241"/>
    <mergeCell ref="T240:X241"/>
    <mergeCell ref="Y240:AH240"/>
    <mergeCell ref="Y241:AC241"/>
    <mergeCell ref="AD241:AH241"/>
    <mergeCell ref="B242:N243"/>
    <mergeCell ref="O242:S242"/>
    <mergeCell ref="T242:X242"/>
    <mergeCell ref="Y242:AC242"/>
    <mergeCell ref="AD242:AH242"/>
    <mergeCell ref="O243:S243"/>
    <mergeCell ref="T243:X243"/>
    <mergeCell ref="Y243:AC243"/>
    <mergeCell ref="AD243:AH243"/>
    <mergeCell ref="B235:N236"/>
    <mergeCell ref="O235:S235"/>
    <mergeCell ref="T235:X235"/>
    <mergeCell ref="Y235:AC235"/>
    <mergeCell ref="AD235:AH235"/>
    <mergeCell ref="O236:S236"/>
    <mergeCell ref="T236:X236"/>
    <mergeCell ref="Y236:AC236"/>
    <mergeCell ref="AD236:AH236"/>
    <mergeCell ref="B223:N224"/>
    <mergeCell ref="O223:S223"/>
    <mergeCell ref="T223:X223"/>
    <mergeCell ref="Y223:AC223"/>
    <mergeCell ref="AD223:AH223"/>
    <mergeCell ref="O224:S224"/>
    <mergeCell ref="T224:X224"/>
    <mergeCell ref="Y224:AC224"/>
    <mergeCell ref="AD224:AH224"/>
    <mergeCell ref="AD231:AH231"/>
    <mergeCell ref="O232:S232"/>
    <mergeCell ref="T232:X232"/>
    <mergeCell ref="Y232:AC232"/>
    <mergeCell ref="AD232:AH232"/>
    <mergeCell ref="B233:N234"/>
    <mergeCell ref="O233:S233"/>
    <mergeCell ref="T233:X233"/>
    <mergeCell ref="Y233:AC233"/>
    <mergeCell ref="AD233:AH233"/>
    <mergeCell ref="O234:S234"/>
    <mergeCell ref="T234:X234"/>
    <mergeCell ref="Y234:AC234"/>
    <mergeCell ref="AD234:AH234"/>
    <mergeCell ref="B231:N232"/>
    <mergeCell ref="O231:S231"/>
    <mergeCell ref="T231:X231"/>
    <mergeCell ref="Y231:AC231"/>
    <mergeCell ref="B227:N228"/>
    <mergeCell ref="O227:S228"/>
    <mergeCell ref="T227:X228"/>
    <mergeCell ref="Y227:AH227"/>
    <mergeCell ref="Y228:AC228"/>
    <mergeCell ref="AD228:AH228"/>
    <mergeCell ref="B229:N230"/>
    <mergeCell ref="O229:S229"/>
    <mergeCell ref="T229:X229"/>
    <mergeCell ref="Y229:AC229"/>
    <mergeCell ref="AD229:AH229"/>
    <mergeCell ref="O230:S230"/>
    <mergeCell ref="T230:X230"/>
    <mergeCell ref="Y230:AC230"/>
    <mergeCell ref="AD230:AH230"/>
    <mergeCell ref="B215:N216"/>
    <mergeCell ref="B217:N218"/>
    <mergeCell ref="B219:N220"/>
    <mergeCell ref="B221:N222"/>
    <mergeCell ref="O215:S216"/>
    <mergeCell ref="T215:X216"/>
    <mergeCell ref="Y215:AH215"/>
    <mergeCell ref="Y216:AC216"/>
    <mergeCell ref="AD216:AH216"/>
    <mergeCell ref="O217:S217"/>
    <mergeCell ref="T217:X217"/>
    <mergeCell ref="Y217:AC217"/>
    <mergeCell ref="AD217:AH217"/>
    <mergeCell ref="O220:S220"/>
    <mergeCell ref="T220:X220"/>
    <mergeCell ref="Y220:AC220"/>
    <mergeCell ref="AD220:AH220"/>
    <mergeCell ref="O221:S221"/>
    <mergeCell ref="T221:X221"/>
    <mergeCell ref="Y221:AC221"/>
    <mergeCell ref="AD221:AH221"/>
    <mergeCell ref="O222:S222"/>
    <mergeCell ref="T222:X222"/>
    <mergeCell ref="Y222:AC222"/>
    <mergeCell ref="AD222:AH222"/>
    <mergeCell ref="O218:S218"/>
    <mergeCell ref="T218:X218"/>
    <mergeCell ref="Y218:AC218"/>
    <mergeCell ref="AD218:AH218"/>
    <mergeCell ref="O219:S219"/>
    <mergeCell ref="T219:X219"/>
    <mergeCell ref="Y219:AC219"/>
    <mergeCell ref="AD219:AH219"/>
    <mergeCell ref="T208:X208"/>
    <mergeCell ref="T209:X209"/>
    <mergeCell ref="Y208:AC208"/>
    <mergeCell ref="Y209:AC209"/>
    <mergeCell ref="AD208:AH208"/>
    <mergeCell ref="AD209:AH209"/>
    <mergeCell ref="B208:M209"/>
    <mergeCell ref="N208:S208"/>
    <mergeCell ref="N209:S209"/>
    <mergeCell ref="T206:X206"/>
    <mergeCell ref="T207:X207"/>
    <mergeCell ref="Y206:AC206"/>
    <mergeCell ref="Y207:AC207"/>
    <mergeCell ref="AD206:AH206"/>
    <mergeCell ref="AD207:AH207"/>
    <mergeCell ref="B206:M207"/>
    <mergeCell ref="N206:S206"/>
    <mergeCell ref="N207:S207"/>
    <mergeCell ref="T202:AH202"/>
    <mergeCell ref="Y203:AC203"/>
    <mergeCell ref="AD203:AH203"/>
    <mergeCell ref="T205:X205"/>
    <mergeCell ref="Y205:AC205"/>
    <mergeCell ref="AD205:AH205"/>
    <mergeCell ref="N202:S203"/>
    <mergeCell ref="B202:M203"/>
    <mergeCell ref="B204:M205"/>
    <mergeCell ref="N204:S204"/>
    <mergeCell ref="N205:S205"/>
    <mergeCell ref="T203:X203"/>
    <mergeCell ref="T204:X204"/>
    <mergeCell ref="Y204:AC204"/>
    <mergeCell ref="AD204:AH204"/>
    <mergeCell ref="AA175:AH175"/>
    <mergeCell ref="X187:Y187"/>
    <mergeCell ref="R185:Y185"/>
    <mergeCell ref="Z185:AH185"/>
    <mergeCell ref="Z186:AH187"/>
    <mergeCell ref="X186:Y186"/>
    <mergeCell ref="G192:H192"/>
    <mergeCell ref="B191:H191"/>
    <mergeCell ref="I191:O191"/>
    <mergeCell ref="I192:M192"/>
    <mergeCell ref="N192:O192"/>
    <mergeCell ref="P191:V191"/>
    <mergeCell ref="P192:T192"/>
    <mergeCell ref="U192:V192"/>
    <mergeCell ref="W191:AC191"/>
    <mergeCell ref="W192:AA192"/>
    <mergeCell ref="AD191:AH191"/>
    <mergeCell ref="AD192:AH193"/>
    <mergeCell ref="B192:F192"/>
    <mergeCell ref="B193:F193"/>
    <mergeCell ref="W193:AA193"/>
    <mergeCell ref="B187:G187"/>
    <mergeCell ref="J186:O186"/>
    <mergeCell ref="J187:O187"/>
    <mergeCell ref="R186:W186"/>
    <mergeCell ref="R187:W187"/>
    <mergeCell ref="B196:N196"/>
    <mergeCell ref="B197:N198"/>
    <mergeCell ref="AA176:AH177"/>
    <mergeCell ref="O197:S197"/>
    <mergeCell ref="O198:S198"/>
    <mergeCell ref="O196:T196"/>
    <mergeCell ref="U196:Z196"/>
    <mergeCell ref="U197:Y197"/>
    <mergeCell ref="U198:Y198"/>
    <mergeCell ref="AA196:AH196"/>
    <mergeCell ref="AA197:AH198"/>
    <mergeCell ref="X180:AB180"/>
    <mergeCell ref="AC180:AH180"/>
    <mergeCell ref="X181:AA181"/>
    <mergeCell ref="AC181:AH182"/>
    <mergeCell ref="X182:AA182"/>
    <mergeCell ref="B180:N180"/>
    <mergeCell ref="O180:W180"/>
    <mergeCell ref="B181:N182"/>
    <mergeCell ref="O181:W182"/>
    <mergeCell ref="B175:G175"/>
    <mergeCell ref="H175:R175"/>
    <mergeCell ref="B176:F176"/>
    <mergeCell ref="H176:R177"/>
    <mergeCell ref="B177:F177"/>
    <mergeCell ref="S176:X176"/>
    <mergeCell ref="S177:X177"/>
    <mergeCell ref="Y176:Z176"/>
    <mergeCell ref="Y177:Z177"/>
    <mergeCell ref="S175:Z175"/>
    <mergeCell ref="AC170:AH170"/>
    <mergeCell ref="AC171:AH172"/>
    <mergeCell ref="B165:J166"/>
    <mergeCell ref="K165:Q165"/>
    <mergeCell ref="R165:S165"/>
    <mergeCell ref="K166:Q166"/>
    <mergeCell ref="R166:S166"/>
    <mergeCell ref="T165:AC166"/>
    <mergeCell ref="AD165:AH166"/>
    <mergeCell ref="B170:G170"/>
    <mergeCell ref="H170:R170"/>
    <mergeCell ref="S170:W170"/>
    <mergeCell ref="X170:AB170"/>
    <mergeCell ref="B171:F171"/>
    <mergeCell ref="H171:R172"/>
    <mergeCell ref="S171:V171"/>
    <mergeCell ref="X171:AA171"/>
    <mergeCell ref="B172:F172"/>
    <mergeCell ref="S172:V172"/>
    <mergeCell ref="X172:AA172"/>
    <mergeCell ref="B163:J164"/>
    <mergeCell ref="K163:Q163"/>
    <mergeCell ref="R163:S163"/>
    <mergeCell ref="K164:Q164"/>
    <mergeCell ref="R164:S164"/>
    <mergeCell ref="T163:AC164"/>
    <mergeCell ref="AD163:AH164"/>
    <mergeCell ref="B160:J160"/>
    <mergeCell ref="K160:S160"/>
    <mergeCell ref="B161:J162"/>
    <mergeCell ref="K161:Q161"/>
    <mergeCell ref="R161:S161"/>
    <mergeCell ref="K162:Q162"/>
    <mergeCell ref="R162:S162"/>
    <mergeCell ref="T161:AC162"/>
    <mergeCell ref="T160:AC160"/>
    <mergeCell ref="AD160:AH160"/>
    <mergeCell ref="AD161:AH162"/>
    <mergeCell ref="B151:H151"/>
    <mergeCell ref="I151:J151"/>
    <mergeCell ref="K151:Q151"/>
    <mergeCell ref="R151:S151"/>
    <mergeCell ref="B155:J155"/>
    <mergeCell ref="K155:S155"/>
    <mergeCell ref="T155:AH155"/>
    <mergeCell ref="B156:H156"/>
    <mergeCell ref="I156:J156"/>
    <mergeCell ref="K156:Q156"/>
    <mergeCell ref="R156:S156"/>
    <mergeCell ref="T156:AH157"/>
    <mergeCell ref="B157:H157"/>
    <mergeCell ref="I157:J157"/>
    <mergeCell ref="K157:Q157"/>
    <mergeCell ref="R157:S157"/>
    <mergeCell ref="K134:Q134"/>
    <mergeCell ref="K135:Q135"/>
    <mergeCell ref="K136:Q136"/>
    <mergeCell ref="K137:Q137"/>
    <mergeCell ref="K138:Q138"/>
    <mergeCell ref="K139:Q139"/>
    <mergeCell ref="T128:AH128"/>
    <mergeCell ref="T129:AH130"/>
    <mergeCell ref="I150:J150"/>
    <mergeCell ref="K150:Q150"/>
    <mergeCell ref="R150:S150"/>
    <mergeCell ref="T150:AH151"/>
    <mergeCell ref="R136:S136"/>
    <mergeCell ref="R137:S137"/>
    <mergeCell ref="B144:J144"/>
    <mergeCell ref="K144:S144"/>
    <mergeCell ref="T144:AH144"/>
    <mergeCell ref="B145:H145"/>
    <mergeCell ref="I145:J145"/>
    <mergeCell ref="K145:Q145"/>
    <mergeCell ref="R145:S145"/>
    <mergeCell ref="T145:AH146"/>
    <mergeCell ref="B146:H146"/>
    <mergeCell ref="I146:J146"/>
    <mergeCell ref="K146:Q146"/>
    <mergeCell ref="R146:S146"/>
    <mergeCell ref="R138:S138"/>
    <mergeCell ref="R139:S139"/>
    <mergeCell ref="B113:H114"/>
    <mergeCell ref="I113:N114"/>
    <mergeCell ref="B149:J149"/>
    <mergeCell ref="K149:S149"/>
    <mergeCell ref="T149:AH149"/>
    <mergeCell ref="B130:H130"/>
    <mergeCell ref="K129:Q129"/>
    <mergeCell ref="K130:Q130"/>
    <mergeCell ref="R129:S129"/>
    <mergeCell ref="R130:S130"/>
    <mergeCell ref="I129:J129"/>
    <mergeCell ref="I130:J130"/>
    <mergeCell ref="B122:J122"/>
    <mergeCell ref="B123:H123"/>
    <mergeCell ref="B124:H124"/>
    <mergeCell ref="I123:J123"/>
    <mergeCell ref="I124:J124"/>
    <mergeCell ref="B128:J128"/>
    <mergeCell ref="K128:S128"/>
    <mergeCell ref="AD117:AH118"/>
    <mergeCell ref="B150:H150"/>
    <mergeCell ref="AC133:AH133"/>
    <mergeCell ref="AC134:AH135"/>
    <mergeCell ref="AC136:AH137"/>
    <mergeCell ref="AC138:AH139"/>
    <mergeCell ref="AA134:AB134"/>
    <mergeCell ref="AA135:AB135"/>
    <mergeCell ref="AA136:AB136"/>
    <mergeCell ref="AA137:AB137"/>
    <mergeCell ref="AA138:AB138"/>
    <mergeCell ref="AA139:AB139"/>
    <mergeCell ref="T134:Z134"/>
    <mergeCell ref="T135:Z135"/>
    <mergeCell ref="T136:Z136"/>
    <mergeCell ref="T137:Z137"/>
    <mergeCell ref="T138:Z138"/>
    <mergeCell ref="T139:Z139"/>
    <mergeCell ref="R134:S134"/>
    <mergeCell ref="R135:S135"/>
    <mergeCell ref="B134:J135"/>
    <mergeCell ref="B136:J137"/>
    <mergeCell ref="B133:J133"/>
    <mergeCell ref="K133:S133"/>
    <mergeCell ref="T133:AB133"/>
    <mergeCell ref="O109:T109"/>
    <mergeCell ref="O110:T110"/>
    <mergeCell ref="I115:N115"/>
    <mergeCell ref="O115:T115"/>
    <mergeCell ref="I116:N116"/>
    <mergeCell ref="O116:T116"/>
    <mergeCell ref="C111:H112"/>
    <mergeCell ref="I111:N111"/>
    <mergeCell ref="O111:T111"/>
    <mergeCell ref="I112:N112"/>
    <mergeCell ref="O114:T114"/>
    <mergeCell ref="U114:AC114"/>
    <mergeCell ref="U109:AC109"/>
    <mergeCell ref="AD109:AH110"/>
    <mergeCell ref="U110:AC110"/>
    <mergeCell ref="U115:AC115"/>
    <mergeCell ref="B129:H129"/>
    <mergeCell ref="U116:AC116"/>
    <mergeCell ref="U111:AC111"/>
    <mergeCell ref="U112:AC112"/>
    <mergeCell ref="K122:AH122"/>
    <mergeCell ref="K123:AH124"/>
    <mergeCell ref="B117:H118"/>
    <mergeCell ref="I117:N118"/>
    <mergeCell ref="O117:T117"/>
    <mergeCell ref="U117:AC117"/>
    <mergeCell ref="O118:T118"/>
    <mergeCell ref="U118:AC118"/>
    <mergeCell ref="O113:T113"/>
    <mergeCell ref="U113:AC113"/>
    <mergeCell ref="AD113:AH114"/>
    <mergeCell ref="O112:T112"/>
    <mergeCell ref="B109:H110"/>
    <mergeCell ref="I109:N110"/>
    <mergeCell ref="AD115:AH116"/>
    <mergeCell ref="W97:AH98"/>
    <mergeCell ref="N97:V97"/>
    <mergeCell ref="N98:V98"/>
    <mergeCell ref="B97:G97"/>
    <mergeCell ref="B98:G98"/>
    <mergeCell ref="C79:H80"/>
    <mergeCell ref="O83:T83"/>
    <mergeCell ref="U83:AC83"/>
    <mergeCell ref="O88:T88"/>
    <mergeCell ref="U88:AC88"/>
    <mergeCell ref="U85:AC85"/>
    <mergeCell ref="O86:T86"/>
    <mergeCell ref="O87:T87"/>
    <mergeCell ref="U87:AC87"/>
    <mergeCell ref="AD87:AH87"/>
    <mergeCell ref="AD79:AH79"/>
    <mergeCell ref="O84:T84"/>
    <mergeCell ref="U84:AC84"/>
    <mergeCell ref="O85:T85"/>
    <mergeCell ref="O82:T82"/>
    <mergeCell ref="H95:M96"/>
    <mergeCell ref="B85:H86"/>
    <mergeCell ref="I85:N86"/>
    <mergeCell ref="U86:AC86"/>
    <mergeCell ref="B91:H92"/>
    <mergeCell ref="B81:H82"/>
    <mergeCell ref="AD81:AH82"/>
    <mergeCell ref="AD70:AH71"/>
    <mergeCell ref="U71:AC71"/>
    <mergeCell ref="AD85:AH86"/>
    <mergeCell ref="AD88:AE88"/>
    <mergeCell ref="AF88:AH88"/>
    <mergeCell ref="AD83:AH83"/>
    <mergeCell ref="AD80:AE80"/>
    <mergeCell ref="C83:H84"/>
    <mergeCell ref="C87:H88"/>
    <mergeCell ref="I87:N87"/>
    <mergeCell ref="I88:N88"/>
    <mergeCell ref="B89:H90"/>
    <mergeCell ref="I65:N65"/>
    <mergeCell ref="U60:AC60"/>
    <mergeCell ref="O61:T61"/>
    <mergeCell ref="I89:N90"/>
    <mergeCell ref="O89:T90"/>
    <mergeCell ref="I66:N66"/>
    <mergeCell ref="I67:N67"/>
    <mergeCell ref="I79:N79"/>
    <mergeCell ref="O45:T45"/>
    <mergeCell ref="U45:AC45"/>
    <mergeCell ref="O47:T47"/>
    <mergeCell ref="U47:AC47"/>
    <mergeCell ref="O48:T48"/>
    <mergeCell ref="U48:AC48"/>
    <mergeCell ref="I57:N57"/>
    <mergeCell ref="U54:AC54"/>
    <mergeCell ref="N95:V96"/>
    <mergeCell ref="I91:N92"/>
    <mergeCell ref="O81:T81"/>
    <mergeCell ref="U81:AC81"/>
    <mergeCell ref="I80:N80"/>
    <mergeCell ref="U56:AC56"/>
    <mergeCell ref="O92:T92"/>
    <mergeCell ref="U92:AC92"/>
    <mergeCell ref="I81:N82"/>
    <mergeCell ref="O77:T77"/>
    <mergeCell ref="U66:AC66"/>
    <mergeCell ref="O60:T60"/>
    <mergeCell ref="O67:T67"/>
    <mergeCell ref="U67:AC67"/>
    <mergeCell ref="I83:N83"/>
    <mergeCell ref="I84:N84"/>
    <mergeCell ref="O71:T71"/>
    <mergeCell ref="W95:AH96"/>
    <mergeCell ref="U89:AC89"/>
    <mergeCell ref="U90:AC90"/>
    <mergeCell ref="I61:N61"/>
    <mergeCell ref="I62:N62"/>
    <mergeCell ref="I63:N63"/>
    <mergeCell ref="I64:N64"/>
    <mergeCell ref="I40:N40"/>
    <mergeCell ref="I41:N41"/>
    <mergeCell ref="I42:N42"/>
    <mergeCell ref="I43:N43"/>
    <mergeCell ref="I44:N44"/>
    <mergeCell ref="I45:N45"/>
    <mergeCell ref="I46:N46"/>
    <mergeCell ref="I47:N47"/>
    <mergeCell ref="I50:N50"/>
    <mergeCell ref="B103:G103"/>
    <mergeCell ref="N103:V103"/>
    <mergeCell ref="W103:AH104"/>
    <mergeCell ref="B104:G104"/>
    <mergeCell ref="N104:V104"/>
    <mergeCell ref="AD91:AH92"/>
    <mergeCell ref="B101:G102"/>
    <mergeCell ref="B107:H108"/>
    <mergeCell ref="I107:N108"/>
    <mergeCell ref="O107:T108"/>
    <mergeCell ref="U107:AC108"/>
    <mergeCell ref="AD107:AH108"/>
    <mergeCell ref="H103:K103"/>
    <mergeCell ref="L103:M103"/>
    <mergeCell ref="H101:M102"/>
    <mergeCell ref="N101:V102"/>
    <mergeCell ref="W101:AH102"/>
    <mergeCell ref="L98:M98"/>
    <mergeCell ref="H97:K97"/>
    <mergeCell ref="H98:K98"/>
    <mergeCell ref="L97:M97"/>
    <mergeCell ref="H104:K104"/>
    <mergeCell ref="L104:M104"/>
    <mergeCell ref="B95:G96"/>
    <mergeCell ref="AI15:AI16"/>
    <mergeCell ref="AD17:AH18"/>
    <mergeCell ref="AD19:AH20"/>
    <mergeCell ref="AD21:AH22"/>
    <mergeCell ref="AD23:AH24"/>
    <mergeCell ref="AD25:AH26"/>
    <mergeCell ref="AD27:AH28"/>
    <mergeCell ref="B36:H37"/>
    <mergeCell ref="I36:N37"/>
    <mergeCell ref="O36:T37"/>
    <mergeCell ref="U20:AC20"/>
    <mergeCell ref="B21:H22"/>
    <mergeCell ref="I21:N22"/>
    <mergeCell ref="O21:T21"/>
    <mergeCell ref="U21:AC21"/>
    <mergeCell ref="O22:T22"/>
    <mergeCell ref="U22:AC22"/>
    <mergeCell ref="I19:N19"/>
    <mergeCell ref="I20:N20"/>
    <mergeCell ref="C23:H24"/>
    <mergeCell ref="O23:T23"/>
    <mergeCell ref="U23:AC23"/>
    <mergeCell ref="O24:T24"/>
    <mergeCell ref="U24:AC24"/>
    <mergeCell ref="B38:H39"/>
    <mergeCell ref="O66:T66"/>
    <mergeCell ref="U61:AC61"/>
    <mergeCell ref="I54:N54"/>
    <mergeCell ref="I55:N55"/>
    <mergeCell ref="I60:N60"/>
    <mergeCell ref="O55:T55"/>
    <mergeCell ref="U55:AC55"/>
    <mergeCell ref="C62:H63"/>
    <mergeCell ref="C64:H65"/>
    <mergeCell ref="C66:H67"/>
    <mergeCell ref="O62:T62"/>
    <mergeCell ref="U62:AC62"/>
    <mergeCell ref="O63:T63"/>
    <mergeCell ref="U63:AC63"/>
    <mergeCell ref="O64:T64"/>
    <mergeCell ref="U64:AC64"/>
    <mergeCell ref="I38:N39"/>
    <mergeCell ref="C40:H41"/>
    <mergeCell ref="B48:H49"/>
    <mergeCell ref="I48:N49"/>
    <mergeCell ref="C42:H43"/>
    <mergeCell ref="C44:H45"/>
    <mergeCell ref="C46:H47"/>
    <mergeCell ref="AD50:AH51"/>
    <mergeCell ref="C50:H51"/>
    <mergeCell ref="U82:AC82"/>
    <mergeCell ref="AF80:AH80"/>
    <mergeCell ref="AD84:AE84"/>
    <mergeCell ref="AF84:AH84"/>
    <mergeCell ref="B75:H76"/>
    <mergeCell ref="I75:N76"/>
    <mergeCell ref="O75:T76"/>
    <mergeCell ref="U75:AC76"/>
    <mergeCell ref="AD75:AH76"/>
    <mergeCell ref="B77:H78"/>
    <mergeCell ref="I77:N78"/>
    <mergeCell ref="AD77:AH78"/>
    <mergeCell ref="O65:T65"/>
    <mergeCell ref="U65:AC65"/>
    <mergeCell ref="U77:AC77"/>
    <mergeCell ref="O78:T78"/>
    <mergeCell ref="U78:AC78"/>
    <mergeCell ref="O79:T79"/>
    <mergeCell ref="U79:AC79"/>
    <mergeCell ref="O80:T80"/>
    <mergeCell ref="U80:AC80"/>
    <mergeCell ref="C60:H61"/>
    <mergeCell ref="C19:H20"/>
    <mergeCell ref="O19:T19"/>
    <mergeCell ref="U19:AC19"/>
    <mergeCell ref="O43:T43"/>
    <mergeCell ref="U43:AC43"/>
    <mergeCell ref="O44:T44"/>
    <mergeCell ref="O20:T20"/>
    <mergeCell ref="O70:T70"/>
    <mergeCell ref="U70:AC70"/>
    <mergeCell ref="B70:H71"/>
    <mergeCell ref="I70:N71"/>
    <mergeCell ref="B58:H59"/>
    <mergeCell ref="I58:N59"/>
    <mergeCell ref="I51:N51"/>
    <mergeCell ref="I52:N52"/>
    <mergeCell ref="I53:N53"/>
    <mergeCell ref="I56:N56"/>
    <mergeCell ref="C52:H53"/>
    <mergeCell ref="O59:T59"/>
    <mergeCell ref="U59:AC59"/>
    <mergeCell ref="C54:H55"/>
    <mergeCell ref="C56:H57"/>
    <mergeCell ref="O58:T58"/>
    <mergeCell ref="U58:AC58"/>
    <mergeCell ref="A1:AH1"/>
    <mergeCell ref="C4:AF4"/>
    <mergeCell ref="B15:H16"/>
    <mergeCell ref="I15:N16"/>
    <mergeCell ref="O15:T16"/>
    <mergeCell ref="U15:AC16"/>
    <mergeCell ref="AD15:AH16"/>
    <mergeCell ref="B17:H18"/>
    <mergeCell ref="I17:N18"/>
    <mergeCell ref="O17:T17"/>
    <mergeCell ref="U17:AC17"/>
    <mergeCell ref="O18:T18"/>
    <mergeCell ref="U18:AC18"/>
    <mergeCell ref="B25:H26"/>
    <mergeCell ref="I25:N26"/>
    <mergeCell ref="O25:T25"/>
    <mergeCell ref="U25:AC25"/>
    <mergeCell ref="O26:T26"/>
    <mergeCell ref="U26:AC26"/>
    <mergeCell ref="I23:N23"/>
    <mergeCell ref="I24:N24"/>
    <mergeCell ref="C27:H28"/>
    <mergeCell ref="O27:T27"/>
    <mergeCell ref="U27:AC27"/>
    <mergeCell ref="O28:T28"/>
    <mergeCell ref="U28:AC28"/>
    <mergeCell ref="AI36:AI37"/>
    <mergeCell ref="AD31:AH32"/>
    <mergeCell ref="O32:T32"/>
    <mergeCell ref="U32:AC32"/>
    <mergeCell ref="AD38:AH39"/>
    <mergeCell ref="AD40:AH41"/>
    <mergeCell ref="AD42:AH43"/>
    <mergeCell ref="AD44:AH45"/>
    <mergeCell ref="AD46:AH47"/>
    <mergeCell ref="O38:T38"/>
    <mergeCell ref="U38:AC38"/>
    <mergeCell ref="O39:T39"/>
    <mergeCell ref="U39:AC39"/>
    <mergeCell ref="O40:T40"/>
    <mergeCell ref="U40:AC40"/>
    <mergeCell ref="O41:T41"/>
    <mergeCell ref="U41:AC41"/>
    <mergeCell ref="O42:T42"/>
    <mergeCell ref="U42:AC42"/>
    <mergeCell ref="O46:T46"/>
    <mergeCell ref="U46:AC46"/>
    <mergeCell ref="U36:AC37"/>
    <mergeCell ref="AD36:AH37"/>
    <mergeCell ref="O31:T31"/>
    <mergeCell ref="AI180:AI182"/>
    <mergeCell ref="AD48:AH49"/>
    <mergeCell ref="U44:AC44"/>
    <mergeCell ref="O49:T49"/>
    <mergeCell ref="U49:AC49"/>
    <mergeCell ref="O50:T50"/>
    <mergeCell ref="U50:AC50"/>
    <mergeCell ref="U52:AC52"/>
    <mergeCell ref="O53:T53"/>
    <mergeCell ref="U53:AC53"/>
    <mergeCell ref="AD60:AH61"/>
    <mergeCell ref="O57:T57"/>
    <mergeCell ref="U57:AC57"/>
    <mergeCell ref="O91:T91"/>
    <mergeCell ref="U91:AC91"/>
    <mergeCell ref="O56:T56"/>
    <mergeCell ref="AD52:AH53"/>
    <mergeCell ref="O51:T51"/>
    <mergeCell ref="U51:AC51"/>
    <mergeCell ref="O52:T52"/>
    <mergeCell ref="AD54:AH55"/>
    <mergeCell ref="AD56:AH57"/>
    <mergeCell ref="AD58:AH59"/>
    <mergeCell ref="O54:T54"/>
    <mergeCell ref="AI185:AI187"/>
    <mergeCell ref="B210:M211"/>
    <mergeCell ref="N210:S210"/>
    <mergeCell ref="T210:X210"/>
    <mergeCell ref="Y210:AC210"/>
    <mergeCell ref="AD210:AH210"/>
    <mergeCell ref="N211:S211"/>
    <mergeCell ref="T211:X211"/>
    <mergeCell ref="Y211:AC211"/>
    <mergeCell ref="AD211:AH211"/>
    <mergeCell ref="AB192:AC192"/>
    <mergeCell ref="AB193:AC193"/>
    <mergeCell ref="B185:I185"/>
    <mergeCell ref="J185:Q185"/>
    <mergeCell ref="P186:Q186"/>
    <mergeCell ref="P187:Q187"/>
    <mergeCell ref="H186:I186"/>
    <mergeCell ref="H187:I187"/>
    <mergeCell ref="B186:G186"/>
    <mergeCell ref="G193:H193"/>
    <mergeCell ref="I193:M193"/>
    <mergeCell ref="N193:O193"/>
    <mergeCell ref="P193:T193"/>
    <mergeCell ref="U193:V193"/>
    <mergeCell ref="B138:J139"/>
    <mergeCell ref="C115:H116"/>
    <mergeCell ref="C6:AH11"/>
    <mergeCell ref="AB3:AH3"/>
    <mergeCell ref="B29:H30"/>
    <mergeCell ref="I29:N30"/>
    <mergeCell ref="U29:AC29"/>
    <mergeCell ref="AD29:AH30"/>
    <mergeCell ref="U30:AC30"/>
    <mergeCell ref="O29:T30"/>
    <mergeCell ref="B68:H69"/>
    <mergeCell ref="I68:N69"/>
    <mergeCell ref="O68:T69"/>
    <mergeCell ref="U68:AC68"/>
    <mergeCell ref="AD68:AH69"/>
    <mergeCell ref="U69:AC69"/>
    <mergeCell ref="B31:H32"/>
    <mergeCell ref="I31:N32"/>
    <mergeCell ref="U31:AC31"/>
    <mergeCell ref="I27:N27"/>
    <mergeCell ref="I28:N28"/>
    <mergeCell ref="AD62:AH63"/>
    <mergeCell ref="AD64:AH65"/>
    <mergeCell ref="AD66:AH67"/>
  </mergeCells>
  <phoneticPr fontId="2"/>
  <dataValidations xWindow="317" yWindow="549" count="15">
    <dataValidation type="whole" imeMode="halfAlpha" operator="greaterThanOrEqual" allowBlank="1" showInputMessage="1" showErrorMessage="1" sqref="O57:T57 O20:T20 O24:T24 N209:S209 O47:T47 O41:T41 O43:T43 O45:T45 O51:T51 O53:T53 O55:T55 O61:T61 O63:T63 O65:T65 U30:AC30 O80:T80 O84:T84 U69:AC69 O112:T112 H98:K98 H104:K104 K130:Q130 T135:Z135 T137:Z137 T139:Z139 K146:Q146 K151:Q151 K157:Q157 X172:AA172 W193:AA193 S177:X177 X181:AA182 J186:O187 R187:W187 O116:T116 I193:M193 S172:V172 O275:X275 O218:X218 O220:X220 O222:X222 O230:X230 O232:X232 O234:X234 O243:X243 O245:S245 O249:X249 O251:S251 O255:X255 O263:X263 O265:S265 O269:X269 O271:S271 O28:T28 O67:T67 O88:T88 U90:AC90">
      <formula1>0</formula1>
    </dataValidation>
    <dataValidation type="list" imeMode="halfAlpha" allowBlank="1" showInputMessage="1" prompt="変更がある場合のみ、変更前の数値か（－）を記入してください。" sqref="U89:AC89 O23:T23 O27:T27 O40:T40 O42:T42 O44:T44 O46:T46 O50:T50 O52:T52 O54:T54 O56:T56 O60:T60 O62:T62 O64:T64 O66:T66 O79:T79 O83:T83 O87:T87 O233:S233 H97:K97 O111:T111 O115:T115 K129:Q129 T134:Z134 T136:Z136 T138:Z138 K145:Q145 K150:Q150 K156:Q156 S176:X176 N204:S204 N206:S206 N208:S208 O219:S219 O217:S217 O221:S221 O231:S231 O229:S229 H103:K103 I192:M192 W192:AA192 U29:AC29 U68:AC68 U197:Y197 O19:T19">
      <formula1>"(-)"</formula1>
    </dataValidation>
    <dataValidation type="decimal" imeMode="halfAlpha" allowBlank="1" showInputMessage="1" showErrorMessage="1" sqref="R186:X186 B186:G187 Z186">
      <formula1>0</formula1>
      <formula2>1</formula2>
    </dataValidation>
    <dataValidation type="list" imeMode="on" allowBlank="1" showInputMessage="1" sqref="T161:AC166">
      <formula1>$BX$161</formula1>
    </dataValidation>
    <dataValidation type="list" imeMode="halfAlpha" operator="greaterThanOrEqual" allowBlank="1" showInputMessage="1" showErrorMessage="1" sqref="I112:N112">
      <formula1>"375,750,1500"</formula1>
    </dataValidation>
    <dataValidation type="list" imeMode="halfAlpha" operator="greaterThanOrEqual" allowBlank="1" showInputMessage="1" showErrorMessage="1" sqref="I116:N116">
      <formula1>"375,750,1125"</formula1>
    </dataValidation>
    <dataValidation type="list" imeMode="on" allowBlank="1" showInputMessage="1" sqref="H171:R172">
      <formula1>$BX$171:$BX$172</formula1>
    </dataValidation>
    <dataValidation type="list" imeMode="on" allowBlank="1" showInputMessage="1" sqref="H176:R177">
      <formula1>$BX$176:$BX$177</formula1>
    </dataValidation>
    <dataValidation type="whole" imeMode="halfAlpha" allowBlank="1" showInputMessage="1" showErrorMessage="1" sqref="AD84:AE84 AD80:AE80 AD88:AE88">
      <formula1>0</formula1>
      <formula2>100</formula2>
    </dataValidation>
    <dataValidation imeMode="halfAlpha" allowBlank="1" showInputMessage="1" showErrorMessage="1" sqref="B193:F193 B124:H124 B130:H130 K135:Q135 B146:H146 B151:H151 B157:H157 K162:Q162 B172:F172 P193:T193 O198:S198 B177:F177 K139:Q139 K137:Q137 K166:Q166 K164:Q164 U198:Y198"/>
    <dataValidation type="list" imeMode="halfAlpha" operator="greaterThanOrEqual" allowBlank="1" showInputMessage="1" prompt="変更がある場合のみ、変更前の数値か（－）を記入してください。" sqref="S171:V171 X171:AA171 U87:AC87 U83:AC83 U79:AC79">
      <formula1>"(-)"</formula1>
    </dataValidation>
    <dataValidation type="list" imeMode="halfAlpha" allowBlank="1" showInputMessage="1" showErrorMessage="1" sqref="B98:G98">
      <formula1>"375000"</formula1>
    </dataValidation>
    <dataValidation type="list" imeMode="halfAlpha" allowBlank="1" showInputMessage="1" showErrorMessage="1" sqref="B104:G104">
      <formula1>"300000"</formula1>
    </dataValidation>
    <dataValidation imeMode="halfAlpha" operator="greaterThanOrEqual" allowBlank="1" showInputMessage="1" showErrorMessage="1" sqref="N205:S205 N207:S207"/>
    <dataValidation imeMode="halfAlpha" allowBlank="1" showInputMessage="1" showErrorMessage="1" prompt="変更がある場合のみ、変更前の内容を記入してください。" sqref="B123:H123 B129:H129 K134:Q134 K136:Q136 K138:Q138 B145:H145 B150:H150 B156:H156 K161:Q161 K163:Q163 K165:Q165 B171:F171 B176:F176 B192:F192 P192:T192 O197:S197"/>
  </dataValidations>
  <printOptions horizontalCentered="1"/>
  <pageMargins left="0.78740157480314965" right="0.78740157480314965" top="0.39370078740157483" bottom="0.19685039370078741" header="0.19685039370078741" footer="0.19685039370078741"/>
  <pageSetup paperSize="9" scale="90" fitToHeight="0" orientation="portrait" blackAndWhite="1" r:id="rId1"/>
  <rowBreaks count="3" manualBreakCount="3">
    <brk id="71" max="33" man="1"/>
    <brk id="139" max="33" man="1"/>
    <brk id="198"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G247"/>
  <sheetViews>
    <sheetView showGridLines="0" view="pageBreakPreview" zoomScale="80" zoomScaleNormal="80" zoomScaleSheetLayoutView="80" workbookViewId="0">
      <pane ySplit="10" topLeftCell="A11" activePane="bottomLeft" state="frozen"/>
      <selection pane="bottomLeft" activeCell="A3" sqref="A3"/>
    </sheetView>
  </sheetViews>
  <sheetFormatPr defaultColWidth="2.625" defaultRowHeight="15" customHeight="1"/>
  <cols>
    <col min="1" max="2" width="1.625" style="39" customWidth="1"/>
    <col min="3" max="3" width="24.625" style="39" customWidth="1"/>
    <col min="4" max="8" width="12.625" style="39" customWidth="1"/>
    <col min="9" max="9" width="14.625" style="39" customWidth="1"/>
    <col min="10" max="13" width="12.625" style="39" customWidth="1"/>
    <col min="14" max="62" width="2.625" style="39"/>
    <col min="63" max="66" width="10.625" style="40" customWidth="1"/>
    <col min="67" max="16384" width="2.625" style="39"/>
  </cols>
  <sheetData>
    <row r="1" spans="1:111" s="35" customFormat="1" ht="35.1" customHeight="1">
      <c r="A1" s="392"/>
      <c r="B1" s="392"/>
      <c r="C1" s="392"/>
      <c r="D1" s="392"/>
      <c r="E1" s="392"/>
      <c r="F1" s="392"/>
      <c r="G1" s="392"/>
      <c r="H1" s="392"/>
      <c r="I1" s="392"/>
      <c r="J1" s="392"/>
      <c r="K1" s="392"/>
      <c r="L1" s="392"/>
      <c r="M1" s="392"/>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CZ1" s="36"/>
      <c r="DA1" s="36"/>
      <c r="DB1" s="36"/>
      <c r="DC1" s="36"/>
      <c r="DD1" s="36"/>
      <c r="DE1" s="36"/>
      <c r="DF1" s="36"/>
      <c r="DG1" s="36"/>
    </row>
    <row r="2" spans="1:111" s="35" customFormat="1" ht="5.0999999999999996" customHeight="1">
      <c r="A2" s="109"/>
      <c r="B2" s="109"/>
      <c r="C2" s="109"/>
      <c r="D2" s="109"/>
      <c r="E2" s="109"/>
      <c r="F2" s="109"/>
      <c r="G2" s="109"/>
      <c r="H2" s="109"/>
      <c r="I2" s="109"/>
      <c r="J2" s="109"/>
      <c r="K2" s="109"/>
      <c r="L2" s="109"/>
      <c r="M2" s="109"/>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CZ2" s="36"/>
      <c r="DA2" s="36"/>
      <c r="DB2" s="36"/>
      <c r="DC2" s="36"/>
      <c r="DD2" s="36"/>
      <c r="DE2" s="36"/>
      <c r="DF2" s="36"/>
      <c r="DG2" s="36"/>
    </row>
    <row r="3" spans="1:111" ht="15" customHeight="1">
      <c r="A3" s="37" t="s">
        <v>27</v>
      </c>
      <c r="B3" s="38"/>
      <c r="C3" s="38"/>
      <c r="D3" s="38"/>
      <c r="E3" s="38"/>
      <c r="F3" s="38"/>
      <c r="G3" s="38"/>
      <c r="H3" s="38"/>
      <c r="I3" s="38"/>
      <c r="J3" s="38"/>
      <c r="K3" s="38"/>
      <c r="L3" s="38"/>
      <c r="M3" s="38"/>
    </row>
    <row r="4" spans="1:111" ht="24.95" customHeight="1">
      <c r="A4" s="396" t="s">
        <v>38</v>
      </c>
      <c r="B4" s="396"/>
      <c r="C4" s="396"/>
      <c r="D4" s="396"/>
      <c r="E4" s="396"/>
      <c r="F4" s="396"/>
      <c r="G4" s="396"/>
      <c r="H4" s="396"/>
      <c r="I4" s="396"/>
      <c r="J4" s="396"/>
      <c r="K4" s="396"/>
      <c r="L4" s="396"/>
      <c r="M4" s="396"/>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O4" s="41"/>
      <c r="BP4" s="41"/>
      <c r="BQ4" s="41"/>
      <c r="BR4" s="41"/>
      <c r="BS4" s="41"/>
      <c r="BT4" s="41"/>
      <c r="BU4" s="41"/>
      <c r="BV4" s="41"/>
      <c r="BW4" s="41"/>
      <c r="BX4" s="41"/>
    </row>
    <row r="5" spans="1:111" ht="20.100000000000001" customHeight="1">
      <c r="A5" s="42"/>
      <c r="B5" s="43"/>
      <c r="C5" s="43"/>
      <c r="D5" s="43"/>
      <c r="E5" s="43"/>
      <c r="F5" s="43"/>
      <c r="G5" s="43"/>
      <c r="H5" s="43"/>
      <c r="I5" s="43"/>
      <c r="J5" s="44"/>
      <c r="K5" s="44"/>
      <c r="L5" s="415" t="str">
        <f>CONCATENATE("＜",'入力表（最初に入力）'!C4,"＞")</f>
        <v>＜○○市＞</v>
      </c>
      <c r="M5" s="415"/>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O5" s="41"/>
      <c r="BP5" s="41"/>
      <c r="BQ5" s="41"/>
      <c r="BR5" s="41"/>
      <c r="BS5" s="41"/>
      <c r="BT5" s="41"/>
      <c r="BU5" s="41"/>
      <c r="BV5" s="41"/>
      <c r="BW5" s="41"/>
      <c r="BX5" s="41"/>
    </row>
    <row r="6" spans="1:111" ht="20.100000000000001" customHeight="1">
      <c r="A6" s="42"/>
      <c r="B6" s="43"/>
      <c r="C6" s="43"/>
      <c r="D6" s="43"/>
      <c r="E6" s="43"/>
      <c r="F6" s="43"/>
      <c r="G6" s="43"/>
      <c r="H6" s="43"/>
      <c r="I6" s="43"/>
      <c r="J6" s="44"/>
      <c r="K6" s="44"/>
      <c r="L6" s="416" t="s">
        <v>47</v>
      </c>
      <c r="M6" s="416"/>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O6" s="41"/>
      <c r="BP6" s="41"/>
      <c r="BQ6" s="41"/>
      <c r="BR6" s="41"/>
      <c r="BS6" s="41"/>
      <c r="BT6" s="41"/>
      <c r="BU6" s="41"/>
      <c r="BV6" s="41"/>
      <c r="BW6" s="41"/>
      <c r="BX6" s="41"/>
    </row>
    <row r="7" spans="1:111" ht="20.100000000000001" customHeight="1">
      <c r="A7" s="402" t="s">
        <v>28</v>
      </c>
      <c r="B7" s="403"/>
      <c r="C7" s="403"/>
      <c r="D7" s="402" t="s">
        <v>4</v>
      </c>
      <c r="E7" s="406"/>
      <c r="F7" s="406"/>
      <c r="G7" s="406"/>
      <c r="H7" s="406"/>
      <c r="I7" s="413" t="str">
        <f>IF('入力表（最初に入力）'!$A$7=1,BK7,IF('入力表（最初に入力）'!$A$7=2,BK7,IF('入力表（最初に入力）'!$A$7=3,BM7,BN7)))</f>
        <v>交付金に
係る事業に
要する経費
(要した経費)</v>
      </c>
      <c r="J7" s="402" t="s">
        <v>16</v>
      </c>
      <c r="K7" s="409"/>
      <c r="L7" s="403"/>
      <c r="M7" s="410"/>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5" t="s">
        <v>32</v>
      </c>
      <c r="BL7" s="45"/>
      <c r="BM7" s="45" t="s">
        <v>33</v>
      </c>
      <c r="BN7" s="45" t="s">
        <v>34</v>
      </c>
    </row>
    <row r="8" spans="1:111" ht="20.100000000000001" customHeight="1">
      <c r="A8" s="404"/>
      <c r="B8" s="405"/>
      <c r="C8" s="405"/>
      <c r="D8" s="407"/>
      <c r="E8" s="408"/>
      <c r="F8" s="408"/>
      <c r="G8" s="408"/>
      <c r="H8" s="408"/>
      <c r="I8" s="407"/>
      <c r="J8" s="404"/>
      <c r="K8" s="411"/>
      <c r="L8" s="411"/>
      <c r="M8" s="412"/>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5"/>
      <c r="BL8" s="45"/>
      <c r="BM8" s="45"/>
      <c r="BN8" s="45"/>
    </row>
    <row r="9" spans="1:111" ht="20.100000000000001" customHeight="1">
      <c r="A9" s="46"/>
      <c r="B9" s="47"/>
      <c r="C9" s="424" t="s">
        <v>3</v>
      </c>
      <c r="D9" s="395" t="s">
        <v>21</v>
      </c>
      <c r="E9" s="395" t="s">
        <v>22</v>
      </c>
      <c r="F9" s="395" t="s">
        <v>23</v>
      </c>
      <c r="G9" s="395" t="s">
        <v>24</v>
      </c>
      <c r="H9" s="395" t="s">
        <v>25</v>
      </c>
      <c r="I9" s="407"/>
      <c r="J9" s="425" t="s">
        <v>30</v>
      </c>
      <c r="K9" s="426" t="s">
        <v>29</v>
      </c>
      <c r="L9" s="420" t="str">
        <f>+IF(ISBLANK('入力表（最初に入力）'!C4),"市町村",'入力表（最初に入力）'!C4)</f>
        <v>○○市</v>
      </c>
      <c r="M9" s="422" t="s">
        <v>17</v>
      </c>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row>
    <row r="10" spans="1:111" ht="20.100000000000001" customHeight="1">
      <c r="A10" s="48"/>
      <c r="B10" s="49"/>
      <c r="C10" s="414"/>
      <c r="D10" s="395"/>
      <c r="E10" s="395"/>
      <c r="F10" s="395"/>
      <c r="G10" s="395"/>
      <c r="H10" s="395"/>
      <c r="I10" s="414"/>
      <c r="J10" s="419"/>
      <c r="K10" s="419"/>
      <c r="L10" s="421"/>
      <c r="M10" s="423"/>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row>
    <row r="11" spans="1:111" ht="30" customHeight="1">
      <c r="A11" s="399" t="s">
        <v>184</v>
      </c>
      <c r="B11" s="400"/>
      <c r="C11" s="401"/>
      <c r="D11" s="57" t="str">
        <f>IF(SUM(D13,D15,D17,D19,D21,D23,D25)=0,"",SUM(IF(D13&gt;0,D13,D14),IF(D15&gt;0,D15,D16),IF(D17&gt;0,D17,D18),IF(D19&gt;0,D19,D20),IF(D21&gt;0,D21,D22),IF(D23&gt;0,D23,D24)))</f>
        <v/>
      </c>
      <c r="E11" s="57" t="str">
        <f t="shared" ref="E11:G11" si="0">IF(SUM(E13,E15,E17,E19,E21,E23,E25)=0,"",SUM(IF(E13&gt;0,E13,E14),IF(E15&gt;0,E15,E16),IF(E17&gt;0,E17,E18),IF(E19&gt;0,E19,E20),IF(E21&gt;0,E21,E22),IF(E23&gt;0,E23,E24)))</f>
        <v/>
      </c>
      <c r="F11" s="57" t="str">
        <f t="shared" si="0"/>
        <v/>
      </c>
      <c r="G11" s="57" t="str">
        <f t="shared" si="0"/>
        <v/>
      </c>
      <c r="H11" s="393"/>
      <c r="I11" s="50"/>
      <c r="J11" s="11"/>
      <c r="K11" s="11"/>
      <c r="L11" s="11"/>
      <c r="M11" s="12"/>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row>
    <row r="12" spans="1:111" ht="30" customHeight="1">
      <c r="A12" s="103"/>
      <c r="B12" s="397" t="s">
        <v>185</v>
      </c>
      <c r="C12" s="398"/>
      <c r="D12" s="52" t="str">
        <f>IF(SUM(D14,D16,D18,D20,D22,D24,D26)=0,"",SUM(D14,D16,D18,D20,D22,D24,D26))</f>
        <v/>
      </c>
      <c r="E12" s="52" t="str">
        <f t="shared" ref="E12:G12" si="1">IF(SUM(E14,E16,E18,E20,E22,E24,E26)=0,"",SUM(E14,E16,E18,E20,E22,E24,E26))</f>
        <v/>
      </c>
      <c r="F12" s="52" t="str">
        <f t="shared" si="1"/>
        <v/>
      </c>
      <c r="G12" s="52" t="str">
        <f t="shared" si="1"/>
        <v/>
      </c>
      <c r="H12" s="394"/>
      <c r="I12" s="7"/>
      <c r="J12" s="7"/>
      <c r="K12" s="7"/>
      <c r="L12" s="7"/>
      <c r="M12" s="8"/>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row>
    <row r="13" spans="1:111" ht="30" customHeight="1">
      <c r="A13" s="51"/>
      <c r="B13" s="44"/>
      <c r="C13" s="427" t="s">
        <v>176</v>
      </c>
      <c r="D13" s="13"/>
      <c r="E13" s="13"/>
      <c r="F13" s="13"/>
      <c r="G13" s="13"/>
      <c r="H13" s="393"/>
      <c r="I13" s="7"/>
      <c r="J13" s="7"/>
      <c r="K13" s="7"/>
      <c r="L13" s="7"/>
      <c r="M13" s="8"/>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row>
    <row r="14" spans="1:111" ht="30" customHeight="1">
      <c r="A14" s="51"/>
      <c r="B14" s="44"/>
      <c r="C14" s="419"/>
      <c r="D14" s="4"/>
      <c r="E14" s="4"/>
      <c r="F14" s="4"/>
      <c r="G14" s="4"/>
      <c r="H14" s="394"/>
      <c r="I14" s="7"/>
      <c r="J14" s="7"/>
      <c r="K14" s="7"/>
      <c r="L14" s="7"/>
      <c r="M14" s="8"/>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row>
    <row r="15" spans="1:111" ht="30" customHeight="1">
      <c r="A15" s="51"/>
      <c r="B15" s="44"/>
      <c r="C15" s="418" t="s">
        <v>177</v>
      </c>
      <c r="D15" s="13"/>
      <c r="E15" s="13"/>
      <c r="F15" s="13"/>
      <c r="G15" s="13"/>
      <c r="H15" s="393"/>
      <c r="I15" s="7"/>
      <c r="J15" s="7"/>
      <c r="K15" s="7"/>
      <c r="L15" s="7"/>
      <c r="M15" s="8"/>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row>
    <row r="16" spans="1:111" ht="30" customHeight="1">
      <c r="A16" s="51"/>
      <c r="B16" s="44"/>
      <c r="C16" s="419"/>
      <c r="D16" s="4"/>
      <c r="E16" s="4"/>
      <c r="F16" s="4"/>
      <c r="G16" s="4"/>
      <c r="H16" s="394"/>
      <c r="I16" s="7"/>
      <c r="J16" s="7"/>
      <c r="K16" s="7"/>
      <c r="L16" s="7"/>
      <c r="M16" s="8"/>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row>
    <row r="17" spans="1:76" ht="30" customHeight="1">
      <c r="A17" s="51"/>
      <c r="B17" s="44"/>
      <c r="C17" s="418" t="s">
        <v>178</v>
      </c>
      <c r="D17" s="13"/>
      <c r="E17" s="13"/>
      <c r="F17" s="13"/>
      <c r="G17" s="13"/>
      <c r="H17" s="393"/>
      <c r="I17" s="7"/>
      <c r="J17" s="7"/>
      <c r="K17" s="7"/>
      <c r="L17" s="7"/>
      <c r="M17" s="8"/>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row>
    <row r="18" spans="1:76" ht="30" customHeight="1">
      <c r="A18" s="51"/>
      <c r="B18" s="44"/>
      <c r="C18" s="419"/>
      <c r="D18" s="4"/>
      <c r="E18" s="4"/>
      <c r="F18" s="4"/>
      <c r="G18" s="4"/>
      <c r="H18" s="394"/>
      <c r="I18" s="7"/>
      <c r="J18" s="7"/>
      <c r="K18" s="7"/>
      <c r="L18" s="7"/>
      <c r="M18" s="8"/>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row>
    <row r="19" spans="1:76" ht="30" customHeight="1">
      <c r="A19" s="51"/>
      <c r="B19" s="44"/>
      <c r="C19" s="418" t="s">
        <v>179</v>
      </c>
      <c r="D19" s="13"/>
      <c r="E19" s="13"/>
      <c r="F19" s="13"/>
      <c r="G19" s="13"/>
      <c r="H19" s="393"/>
      <c r="I19" s="7"/>
      <c r="J19" s="7"/>
      <c r="K19" s="7"/>
      <c r="L19" s="7"/>
      <c r="M19" s="8"/>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row>
    <row r="20" spans="1:76" ht="30" customHeight="1">
      <c r="A20" s="51"/>
      <c r="B20" s="44"/>
      <c r="C20" s="419"/>
      <c r="D20" s="4"/>
      <c r="E20" s="4"/>
      <c r="F20" s="4"/>
      <c r="G20" s="4"/>
      <c r="H20" s="394"/>
      <c r="I20" s="53" t="str">
        <f>IF(SUM(J20:M20)=0,"",IF(J20&gt;0,J20,J21)+IF(K20&gt;0,K20,K21)+IF(L20&gt;0,L20,L21)+IF(M20&gt;0,M20,M21))</f>
        <v/>
      </c>
      <c r="J20" s="14"/>
      <c r="K20" s="14"/>
      <c r="L20" s="14"/>
      <c r="M20" s="15"/>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row>
    <row r="21" spans="1:76" ht="30" customHeight="1">
      <c r="A21" s="51"/>
      <c r="B21" s="44"/>
      <c r="C21" s="418" t="s">
        <v>180</v>
      </c>
      <c r="D21" s="13"/>
      <c r="E21" s="13"/>
      <c r="F21" s="13"/>
      <c r="G21" s="13"/>
      <c r="H21" s="393"/>
      <c r="I21" s="54" t="str">
        <f>IF(SUM(J21:M21)=0,"",SUM(J21:M21))</f>
        <v/>
      </c>
      <c r="J21" s="5"/>
      <c r="K21" s="5"/>
      <c r="L21" s="5"/>
      <c r="M21" s="6"/>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row>
    <row r="22" spans="1:76" ht="30" customHeight="1">
      <c r="A22" s="51"/>
      <c r="B22" s="44"/>
      <c r="C22" s="419"/>
      <c r="D22" s="4"/>
      <c r="E22" s="4"/>
      <c r="F22" s="4"/>
      <c r="G22" s="4"/>
      <c r="H22" s="394"/>
      <c r="I22" s="7"/>
      <c r="J22" s="7"/>
      <c r="K22" s="7"/>
      <c r="L22" s="7"/>
      <c r="M22" s="8"/>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row>
    <row r="23" spans="1:76" ht="30" customHeight="1">
      <c r="A23" s="51"/>
      <c r="B23" s="44"/>
      <c r="C23" s="418" t="s">
        <v>181</v>
      </c>
      <c r="D23" s="13"/>
      <c r="E23" s="13"/>
      <c r="F23" s="13"/>
      <c r="G23" s="13"/>
      <c r="H23" s="393"/>
      <c r="I23" s="7"/>
      <c r="J23" s="7"/>
      <c r="K23" s="7"/>
      <c r="L23" s="7"/>
      <c r="M23" s="8"/>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row>
    <row r="24" spans="1:76" ht="30" customHeight="1">
      <c r="A24" s="51"/>
      <c r="B24" s="44"/>
      <c r="C24" s="419"/>
      <c r="D24" s="4"/>
      <c r="E24" s="4"/>
      <c r="F24" s="4"/>
      <c r="G24" s="4"/>
      <c r="H24" s="394"/>
      <c r="I24" s="7"/>
      <c r="J24" s="7"/>
      <c r="K24" s="7"/>
      <c r="L24" s="7"/>
      <c r="M24" s="8"/>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row>
    <row r="25" spans="1:76" ht="30" customHeight="1">
      <c r="A25" s="51"/>
      <c r="B25" s="44"/>
      <c r="C25" s="418" t="s">
        <v>182</v>
      </c>
      <c r="D25" s="13"/>
      <c r="E25" s="13"/>
      <c r="F25" s="13"/>
      <c r="G25" s="13"/>
      <c r="H25" s="393"/>
      <c r="I25" s="7"/>
      <c r="J25" s="7"/>
      <c r="K25" s="7"/>
      <c r="L25" s="7"/>
      <c r="M25" s="8"/>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row>
    <row r="26" spans="1:76" ht="30" customHeight="1">
      <c r="A26" s="55"/>
      <c r="B26" s="56"/>
      <c r="C26" s="419"/>
      <c r="D26" s="4"/>
      <c r="E26" s="4"/>
      <c r="F26" s="4"/>
      <c r="G26" s="4"/>
      <c r="H26" s="394"/>
      <c r="I26" s="9"/>
      <c r="J26" s="9"/>
      <c r="K26" s="9"/>
      <c r="L26" s="9"/>
      <c r="M26" s="10"/>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row>
    <row r="27" spans="1:76" ht="24.95" customHeight="1">
      <c r="A27" s="417" t="s">
        <v>183</v>
      </c>
      <c r="B27" s="417"/>
      <c r="C27" s="417"/>
      <c r="D27" s="417"/>
      <c r="E27" s="417"/>
      <c r="F27" s="417"/>
      <c r="G27" s="417"/>
      <c r="H27" s="417"/>
      <c r="I27" s="417"/>
      <c r="J27" s="417"/>
      <c r="K27" s="417"/>
      <c r="L27" s="417"/>
      <c r="M27" s="417"/>
      <c r="N27" s="44"/>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O27" s="41"/>
      <c r="BP27" s="41"/>
      <c r="BQ27" s="41"/>
      <c r="BR27" s="41"/>
      <c r="BS27" s="41"/>
      <c r="BT27" s="41"/>
      <c r="BU27" s="41"/>
      <c r="BV27" s="41"/>
      <c r="BW27" s="41"/>
      <c r="BX27" s="41"/>
    </row>
    <row r="28" spans="1:76" ht="1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O28" s="41"/>
      <c r="BP28" s="41"/>
      <c r="BQ28" s="41"/>
      <c r="BR28" s="41"/>
      <c r="BS28" s="41"/>
      <c r="BT28" s="41"/>
      <c r="BU28" s="41"/>
      <c r="BV28" s="41"/>
      <c r="BW28" s="41"/>
      <c r="BX28" s="41"/>
    </row>
    <row r="29" spans="1:76" ht="1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O29" s="41"/>
      <c r="BP29" s="41"/>
      <c r="BQ29" s="41"/>
      <c r="BR29" s="41"/>
      <c r="BS29" s="41"/>
      <c r="BT29" s="41"/>
      <c r="BU29" s="41"/>
      <c r="BV29" s="41"/>
      <c r="BW29" s="41"/>
      <c r="BX29" s="41"/>
    </row>
    <row r="30" spans="1:76" ht="1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O30" s="41"/>
      <c r="BP30" s="41"/>
      <c r="BQ30" s="41"/>
      <c r="BR30" s="41"/>
      <c r="BS30" s="41"/>
      <c r="BT30" s="41"/>
      <c r="BU30" s="41"/>
      <c r="BV30" s="41"/>
      <c r="BW30" s="41"/>
      <c r="BX30" s="41"/>
    </row>
    <row r="31" spans="1:76" ht="1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O31" s="41"/>
      <c r="BP31" s="41"/>
      <c r="BQ31" s="41"/>
      <c r="BR31" s="41"/>
      <c r="BS31" s="41"/>
      <c r="BT31" s="41"/>
      <c r="BU31" s="41"/>
      <c r="BV31" s="41"/>
      <c r="BW31" s="41"/>
      <c r="BX31" s="41"/>
    </row>
    <row r="32" spans="1:76" ht="1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O32" s="41"/>
      <c r="BP32" s="41"/>
      <c r="BQ32" s="41"/>
      <c r="BR32" s="41"/>
      <c r="BS32" s="41"/>
      <c r="BT32" s="41"/>
      <c r="BU32" s="41"/>
      <c r="BV32" s="41"/>
      <c r="BW32" s="41"/>
      <c r="BX32" s="41"/>
    </row>
    <row r="33" spans="1:76" ht="1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O33" s="41"/>
      <c r="BP33" s="41"/>
      <c r="BQ33" s="41"/>
      <c r="BR33" s="41"/>
      <c r="BS33" s="41"/>
      <c r="BT33" s="41"/>
      <c r="BU33" s="41"/>
      <c r="BV33" s="41"/>
      <c r="BW33" s="41"/>
      <c r="BX33" s="41"/>
    </row>
    <row r="34" spans="1:76" ht="1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O34" s="41"/>
      <c r="BP34" s="41"/>
      <c r="BQ34" s="41"/>
      <c r="BR34" s="41"/>
      <c r="BS34" s="41"/>
      <c r="BT34" s="41"/>
      <c r="BU34" s="41"/>
      <c r="BV34" s="41"/>
      <c r="BW34" s="41"/>
      <c r="BX34" s="41"/>
    </row>
    <row r="35" spans="1:76" ht="1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O35" s="41"/>
      <c r="BP35" s="41"/>
      <c r="BQ35" s="41"/>
      <c r="BR35" s="41"/>
      <c r="BS35" s="41"/>
      <c r="BT35" s="41"/>
      <c r="BU35" s="41"/>
      <c r="BV35" s="41"/>
      <c r="BW35" s="41"/>
      <c r="BX35" s="41"/>
    </row>
    <row r="36" spans="1:76" ht="1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O36" s="41"/>
      <c r="BP36" s="41"/>
      <c r="BQ36" s="41"/>
      <c r="BR36" s="41"/>
      <c r="BS36" s="41"/>
      <c r="BT36" s="41"/>
      <c r="BU36" s="41"/>
      <c r="BV36" s="41"/>
      <c r="BW36" s="41"/>
      <c r="BX36" s="41"/>
    </row>
    <row r="37" spans="1:76" ht="1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O37" s="41"/>
      <c r="BP37" s="41"/>
      <c r="BQ37" s="41"/>
      <c r="BR37" s="41"/>
      <c r="BS37" s="41"/>
      <c r="BT37" s="41"/>
      <c r="BU37" s="41"/>
      <c r="BV37" s="41"/>
      <c r="BW37" s="41"/>
      <c r="BX37" s="41"/>
    </row>
    <row r="38" spans="1:76" ht="1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O38" s="41"/>
      <c r="BP38" s="41"/>
      <c r="BQ38" s="41"/>
      <c r="BR38" s="41"/>
      <c r="BS38" s="41"/>
      <c r="BT38" s="41"/>
      <c r="BU38" s="41"/>
      <c r="BV38" s="41"/>
      <c r="BW38" s="41"/>
      <c r="BX38" s="41"/>
    </row>
    <row r="39" spans="1:76" ht="1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O39" s="41"/>
      <c r="BP39" s="41"/>
      <c r="BQ39" s="41"/>
      <c r="BR39" s="41"/>
      <c r="BS39" s="41"/>
      <c r="BT39" s="41"/>
      <c r="BU39" s="41"/>
      <c r="BV39" s="41"/>
      <c r="BW39" s="41"/>
      <c r="BX39" s="41"/>
    </row>
    <row r="40" spans="1:76" ht="1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O40" s="41"/>
      <c r="BP40" s="41"/>
      <c r="BQ40" s="41"/>
      <c r="BR40" s="41"/>
      <c r="BS40" s="41"/>
      <c r="BT40" s="41"/>
      <c r="BU40" s="41"/>
      <c r="BV40" s="41"/>
      <c r="BW40" s="41"/>
      <c r="BX40" s="41"/>
    </row>
    <row r="41" spans="1:76" ht="1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O41" s="41"/>
      <c r="BP41" s="41"/>
      <c r="BQ41" s="41"/>
      <c r="BR41" s="41"/>
      <c r="BS41" s="41"/>
      <c r="BT41" s="41"/>
      <c r="BU41" s="41"/>
      <c r="BV41" s="41"/>
      <c r="BW41" s="41"/>
      <c r="BX41" s="41"/>
    </row>
    <row r="42" spans="1:76" ht="1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O42" s="41"/>
      <c r="BP42" s="41"/>
      <c r="BQ42" s="41"/>
      <c r="BR42" s="41"/>
      <c r="BS42" s="41"/>
      <c r="BT42" s="41"/>
      <c r="BU42" s="41"/>
      <c r="BV42" s="41"/>
      <c r="BW42" s="41"/>
      <c r="BX42" s="41"/>
    </row>
    <row r="43" spans="1:76" ht="1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O43" s="41"/>
      <c r="BP43" s="41"/>
      <c r="BQ43" s="41"/>
      <c r="BR43" s="41"/>
      <c r="BS43" s="41"/>
      <c r="BT43" s="41"/>
      <c r="BU43" s="41"/>
      <c r="BV43" s="41"/>
      <c r="BW43" s="41"/>
      <c r="BX43" s="41"/>
    </row>
    <row r="44" spans="1:76" ht="1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O44" s="41"/>
      <c r="BP44" s="41"/>
      <c r="BQ44" s="41"/>
      <c r="BR44" s="41"/>
      <c r="BS44" s="41"/>
      <c r="BT44" s="41"/>
      <c r="BU44" s="41"/>
      <c r="BV44" s="41"/>
      <c r="BW44" s="41"/>
      <c r="BX44" s="41"/>
    </row>
    <row r="45" spans="1:76" ht="1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O45" s="41"/>
      <c r="BP45" s="41"/>
      <c r="BQ45" s="41"/>
      <c r="BR45" s="41"/>
      <c r="BS45" s="41"/>
      <c r="BT45" s="41"/>
      <c r="BU45" s="41"/>
      <c r="BV45" s="41"/>
      <c r="BW45" s="41"/>
      <c r="BX45" s="41"/>
    </row>
    <row r="46" spans="1:76" ht="1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O46" s="41"/>
      <c r="BP46" s="41"/>
      <c r="BQ46" s="41"/>
      <c r="BR46" s="41"/>
      <c r="BS46" s="41"/>
      <c r="BT46" s="41"/>
      <c r="BU46" s="41"/>
      <c r="BV46" s="41"/>
      <c r="BW46" s="41"/>
      <c r="BX46" s="41"/>
    </row>
    <row r="47" spans="1:76" ht="1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O47" s="41"/>
      <c r="BP47" s="41"/>
      <c r="BQ47" s="41"/>
      <c r="BR47" s="41"/>
      <c r="BS47" s="41"/>
      <c r="BT47" s="41"/>
      <c r="BU47" s="41"/>
      <c r="BV47" s="41"/>
      <c r="BW47" s="41"/>
      <c r="BX47" s="41"/>
    </row>
    <row r="48" spans="1:76" ht="1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O48" s="41"/>
      <c r="BP48" s="41"/>
      <c r="BQ48" s="41"/>
      <c r="BR48" s="41"/>
      <c r="BS48" s="41"/>
      <c r="BT48" s="41"/>
      <c r="BU48" s="41"/>
      <c r="BV48" s="41"/>
      <c r="BW48" s="41"/>
      <c r="BX48" s="41"/>
    </row>
    <row r="49" spans="1:76" ht="1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O49" s="41"/>
      <c r="BP49" s="41"/>
      <c r="BQ49" s="41"/>
      <c r="BR49" s="41"/>
      <c r="BS49" s="41"/>
      <c r="BT49" s="41"/>
      <c r="BU49" s="41"/>
      <c r="BV49" s="41"/>
      <c r="BW49" s="41"/>
      <c r="BX49" s="41"/>
    </row>
    <row r="50" spans="1:76" ht="1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O50" s="41"/>
      <c r="BP50" s="41"/>
      <c r="BQ50" s="41"/>
      <c r="BR50" s="41"/>
      <c r="BS50" s="41"/>
      <c r="BT50" s="41"/>
      <c r="BU50" s="41"/>
      <c r="BV50" s="41"/>
      <c r="BW50" s="41"/>
      <c r="BX50" s="41"/>
    </row>
    <row r="51" spans="1:76" ht="1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O51" s="41"/>
      <c r="BP51" s="41"/>
      <c r="BQ51" s="41"/>
      <c r="BR51" s="41"/>
      <c r="BS51" s="41"/>
      <c r="BT51" s="41"/>
      <c r="BU51" s="41"/>
      <c r="BV51" s="41"/>
      <c r="BW51" s="41"/>
      <c r="BX51" s="41"/>
    </row>
    <row r="52" spans="1:76" ht="1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O52" s="41"/>
      <c r="BP52" s="41"/>
      <c r="BQ52" s="41"/>
      <c r="BR52" s="41"/>
      <c r="BS52" s="41"/>
      <c r="BT52" s="41"/>
      <c r="BU52" s="41"/>
      <c r="BV52" s="41"/>
      <c r="BW52" s="41"/>
      <c r="BX52" s="41"/>
    </row>
    <row r="53" spans="1:76" ht="1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O53" s="41"/>
      <c r="BP53" s="41"/>
      <c r="BQ53" s="41"/>
      <c r="BR53" s="41"/>
      <c r="BS53" s="41"/>
      <c r="BT53" s="41"/>
      <c r="BU53" s="41"/>
      <c r="BV53" s="41"/>
      <c r="BW53" s="41"/>
      <c r="BX53" s="41"/>
    </row>
    <row r="54" spans="1:76" ht="1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O54" s="41"/>
      <c r="BP54" s="41"/>
      <c r="BQ54" s="41"/>
      <c r="BR54" s="41"/>
      <c r="BS54" s="41"/>
      <c r="BT54" s="41"/>
      <c r="BU54" s="41"/>
      <c r="BV54" s="41"/>
      <c r="BW54" s="41"/>
      <c r="BX54" s="41"/>
    </row>
    <row r="55" spans="1:76" ht="1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O55" s="41"/>
      <c r="BP55" s="41"/>
      <c r="BQ55" s="41"/>
      <c r="BR55" s="41"/>
      <c r="BS55" s="41"/>
      <c r="BT55" s="41"/>
      <c r="BU55" s="41"/>
      <c r="BV55" s="41"/>
      <c r="BW55" s="41"/>
      <c r="BX55" s="41"/>
    </row>
    <row r="56" spans="1:76" ht="1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O56" s="41"/>
      <c r="BP56" s="41"/>
      <c r="BQ56" s="41"/>
      <c r="BR56" s="41"/>
      <c r="BS56" s="41"/>
      <c r="BT56" s="41"/>
      <c r="BU56" s="41"/>
      <c r="BV56" s="41"/>
      <c r="BW56" s="41"/>
      <c r="BX56" s="41"/>
    </row>
    <row r="57" spans="1:76" ht="1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O57" s="41"/>
      <c r="BP57" s="41"/>
      <c r="BQ57" s="41"/>
      <c r="BR57" s="41"/>
      <c r="BS57" s="41"/>
      <c r="BT57" s="41"/>
      <c r="BU57" s="41"/>
      <c r="BV57" s="41"/>
      <c r="BW57" s="41"/>
      <c r="BX57" s="41"/>
    </row>
    <row r="58" spans="1:76" ht="1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O58" s="41"/>
      <c r="BP58" s="41"/>
      <c r="BQ58" s="41"/>
      <c r="BR58" s="41"/>
      <c r="BS58" s="41"/>
      <c r="BT58" s="41"/>
      <c r="BU58" s="41"/>
      <c r="BV58" s="41"/>
      <c r="BW58" s="41"/>
      <c r="BX58" s="41"/>
    </row>
    <row r="59" spans="1:76" ht="1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O59" s="41"/>
      <c r="BP59" s="41"/>
      <c r="BQ59" s="41"/>
      <c r="BR59" s="41"/>
      <c r="BS59" s="41"/>
      <c r="BT59" s="41"/>
      <c r="BU59" s="41"/>
      <c r="BV59" s="41"/>
      <c r="BW59" s="41"/>
      <c r="BX59" s="41"/>
    </row>
    <row r="60" spans="1:76" ht="1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O60" s="41"/>
      <c r="BP60" s="41"/>
      <c r="BQ60" s="41"/>
      <c r="BR60" s="41"/>
      <c r="BS60" s="41"/>
      <c r="BT60" s="41"/>
      <c r="BU60" s="41"/>
      <c r="BV60" s="41"/>
      <c r="BW60" s="41"/>
      <c r="BX60" s="41"/>
    </row>
    <row r="61" spans="1:76" ht="1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O61" s="41"/>
      <c r="BP61" s="41"/>
      <c r="BQ61" s="41"/>
      <c r="BR61" s="41"/>
      <c r="BS61" s="41"/>
      <c r="BT61" s="41"/>
      <c r="BU61" s="41"/>
      <c r="BV61" s="41"/>
      <c r="BW61" s="41"/>
      <c r="BX61" s="41"/>
    </row>
    <row r="62" spans="1:76" ht="1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O62" s="41"/>
      <c r="BP62" s="41"/>
      <c r="BQ62" s="41"/>
      <c r="BR62" s="41"/>
      <c r="BS62" s="41"/>
      <c r="BT62" s="41"/>
      <c r="BU62" s="41"/>
      <c r="BV62" s="41"/>
      <c r="BW62" s="41"/>
      <c r="BX62" s="41"/>
    </row>
    <row r="63" spans="1:76" ht="1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O63" s="41"/>
      <c r="BP63" s="41"/>
      <c r="BQ63" s="41"/>
      <c r="BR63" s="41"/>
      <c r="BS63" s="41"/>
      <c r="BT63" s="41"/>
      <c r="BU63" s="41"/>
      <c r="BV63" s="41"/>
      <c r="BW63" s="41"/>
      <c r="BX63" s="41"/>
    </row>
    <row r="64" spans="1:76" ht="1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O64" s="41"/>
      <c r="BP64" s="41"/>
      <c r="BQ64" s="41"/>
      <c r="BR64" s="41"/>
      <c r="BS64" s="41"/>
      <c r="BT64" s="41"/>
      <c r="BU64" s="41"/>
      <c r="BV64" s="41"/>
      <c r="BW64" s="41"/>
      <c r="BX64" s="41"/>
    </row>
    <row r="65" spans="1:76" ht="1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O65" s="41"/>
      <c r="BP65" s="41"/>
      <c r="BQ65" s="41"/>
      <c r="BR65" s="41"/>
      <c r="BS65" s="41"/>
      <c r="BT65" s="41"/>
      <c r="BU65" s="41"/>
      <c r="BV65" s="41"/>
      <c r="BW65" s="41"/>
      <c r="BX65" s="41"/>
    </row>
    <row r="66" spans="1:76" ht="1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O66" s="41"/>
      <c r="BP66" s="41"/>
      <c r="BQ66" s="41"/>
      <c r="BR66" s="41"/>
      <c r="BS66" s="41"/>
      <c r="BT66" s="41"/>
      <c r="BU66" s="41"/>
      <c r="BV66" s="41"/>
      <c r="BW66" s="41"/>
      <c r="BX66" s="41"/>
    </row>
    <row r="67" spans="1:76" ht="1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O67" s="41"/>
      <c r="BP67" s="41"/>
      <c r="BQ67" s="41"/>
      <c r="BR67" s="41"/>
      <c r="BS67" s="41"/>
      <c r="BT67" s="41"/>
      <c r="BU67" s="41"/>
      <c r="BV67" s="41"/>
      <c r="BW67" s="41"/>
      <c r="BX67" s="41"/>
    </row>
    <row r="68" spans="1:76" ht="1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O68" s="41"/>
      <c r="BP68" s="41"/>
      <c r="BQ68" s="41"/>
      <c r="BR68" s="41"/>
      <c r="BS68" s="41"/>
      <c r="BT68" s="41"/>
      <c r="BU68" s="41"/>
      <c r="BV68" s="41"/>
      <c r="BW68" s="41"/>
      <c r="BX68" s="41"/>
    </row>
    <row r="69" spans="1:76" ht="1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O69" s="41"/>
      <c r="BP69" s="41"/>
      <c r="BQ69" s="41"/>
      <c r="BR69" s="41"/>
      <c r="BS69" s="41"/>
      <c r="BT69" s="41"/>
      <c r="BU69" s="41"/>
      <c r="BV69" s="41"/>
      <c r="BW69" s="41"/>
      <c r="BX69" s="41"/>
    </row>
    <row r="70" spans="1:76" ht="1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O70" s="41"/>
      <c r="BP70" s="41"/>
      <c r="BQ70" s="41"/>
      <c r="BR70" s="41"/>
      <c r="BS70" s="41"/>
      <c r="BT70" s="41"/>
      <c r="BU70" s="41"/>
      <c r="BV70" s="41"/>
      <c r="BW70" s="41"/>
      <c r="BX70" s="41"/>
    </row>
    <row r="71" spans="1:76" ht="1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O71" s="41"/>
      <c r="BP71" s="41"/>
      <c r="BQ71" s="41"/>
      <c r="BR71" s="41"/>
      <c r="BS71" s="41"/>
      <c r="BT71" s="41"/>
      <c r="BU71" s="41"/>
      <c r="BV71" s="41"/>
      <c r="BW71" s="41"/>
      <c r="BX71" s="41"/>
    </row>
    <row r="72" spans="1:76" ht="1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O72" s="41"/>
      <c r="BP72" s="41"/>
      <c r="BQ72" s="41"/>
      <c r="BR72" s="41"/>
      <c r="BS72" s="41"/>
      <c r="BT72" s="41"/>
      <c r="BU72" s="41"/>
      <c r="BV72" s="41"/>
      <c r="BW72" s="41"/>
      <c r="BX72" s="41"/>
    </row>
    <row r="73" spans="1:76" ht="1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O73" s="41"/>
      <c r="BP73" s="41"/>
      <c r="BQ73" s="41"/>
      <c r="BR73" s="41"/>
      <c r="BS73" s="41"/>
      <c r="BT73" s="41"/>
      <c r="BU73" s="41"/>
      <c r="BV73" s="41"/>
      <c r="BW73" s="41"/>
      <c r="BX73" s="41"/>
    </row>
    <row r="74" spans="1:76" ht="1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O74" s="41"/>
      <c r="BP74" s="41"/>
      <c r="BQ74" s="41"/>
      <c r="BR74" s="41"/>
      <c r="BS74" s="41"/>
      <c r="BT74" s="41"/>
      <c r="BU74" s="41"/>
      <c r="BV74" s="41"/>
      <c r="BW74" s="41"/>
      <c r="BX74" s="41"/>
    </row>
    <row r="75" spans="1:76" ht="1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O75" s="41"/>
      <c r="BP75" s="41"/>
      <c r="BQ75" s="41"/>
      <c r="BR75" s="41"/>
      <c r="BS75" s="41"/>
      <c r="BT75" s="41"/>
      <c r="BU75" s="41"/>
      <c r="BV75" s="41"/>
      <c r="BW75" s="41"/>
      <c r="BX75" s="41"/>
    </row>
    <row r="76" spans="1:76" ht="1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O76" s="41"/>
      <c r="BP76" s="41"/>
      <c r="BQ76" s="41"/>
      <c r="BR76" s="41"/>
      <c r="BS76" s="41"/>
      <c r="BT76" s="41"/>
      <c r="BU76" s="41"/>
      <c r="BV76" s="41"/>
      <c r="BW76" s="41"/>
      <c r="BX76" s="41"/>
    </row>
    <row r="77" spans="1:76" ht="1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O77" s="41"/>
      <c r="BP77" s="41"/>
      <c r="BQ77" s="41"/>
      <c r="BR77" s="41"/>
      <c r="BS77" s="41"/>
      <c r="BT77" s="41"/>
      <c r="BU77" s="41"/>
      <c r="BV77" s="41"/>
      <c r="BW77" s="41"/>
      <c r="BX77" s="41"/>
    </row>
    <row r="78" spans="1:76" ht="1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O78" s="41"/>
      <c r="BP78" s="41"/>
      <c r="BQ78" s="41"/>
      <c r="BR78" s="41"/>
      <c r="BS78" s="41"/>
      <c r="BT78" s="41"/>
      <c r="BU78" s="41"/>
      <c r="BV78" s="41"/>
      <c r="BW78" s="41"/>
      <c r="BX78" s="41"/>
    </row>
    <row r="79" spans="1:76" ht="1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O79" s="41"/>
      <c r="BP79" s="41"/>
      <c r="BQ79" s="41"/>
      <c r="BR79" s="41"/>
      <c r="BS79" s="41"/>
      <c r="BT79" s="41"/>
      <c r="BU79" s="41"/>
      <c r="BV79" s="41"/>
      <c r="BW79" s="41"/>
      <c r="BX79" s="41"/>
    </row>
    <row r="80" spans="1:76" ht="1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O80" s="41"/>
      <c r="BP80" s="41"/>
      <c r="BQ80" s="41"/>
      <c r="BR80" s="41"/>
      <c r="BS80" s="41"/>
      <c r="BT80" s="41"/>
      <c r="BU80" s="41"/>
      <c r="BV80" s="41"/>
      <c r="BW80" s="41"/>
      <c r="BX80" s="41"/>
    </row>
    <row r="81" spans="1:76" ht="1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O81" s="41"/>
      <c r="BP81" s="41"/>
      <c r="BQ81" s="41"/>
      <c r="BR81" s="41"/>
      <c r="BS81" s="41"/>
      <c r="BT81" s="41"/>
      <c r="BU81" s="41"/>
      <c r="BV81" s="41"/>
      <c r="BW81" s="41"/>
      <c r="BX81" s="41"/>
    </row>
    <row r="82" spans="1:76" ht="1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O82" s="41"/>
      <c r="BP82" s="41"/>
      <c r="BQ82" s="41"/>
      <c r="BR82" s="41"/>
      <c r="BS82" s="41"/>
      <c r="BT82" s="41"/>
      <c r="BU82" s="41"/>
      <c r="BV82" s="41"/>
      <c r="BW82" s="41"/>
      <c r="BX82" s="41"/>
    </row>
    <row r="83" spans="1:76" ht="1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O83" s="41"/>
      <c r="BP83" s="41"/>
      <c r="BQ83" s="41"/>
      <c r="BR83" s="41"/>
      <c r="BS83" s="41"/>
      <c r="BT83" s="41"/>
      <c r="BU83" s="41"/>
      <c r="BV83" s="41"/>
      <c r="BW83" s="41"/>
      <c r="BX83" s="41"/>
    </row>
    <row r="84" spans="1:76" ht="1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O84" s="41"/>
      <c r="BP84" s="41"/>
      <c r="BQ84" s="41"/>
      <c r="BR84" s="41"/>
      <c r="BS84" s="41"/>
      <c r="BT84" s="41"/>
      <c r="BU84" s="41"/>
      <c r="BV84" s="41"/>
      <c r="BW84" s="41"/>
      <c r="BX84" s="41"/>
    </row>
    <row r="85" spans="1:76" ht="1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O85" s="41"/>
      <c r="BP85" s="41"/>
      <c r="BQ85" s="41"/>
      <c r="BR85" s="41"/>
      <c r="BS85" s="41"/>
      <c r="BT85" s="41"/>
      <c r="BU85" s="41"/>
      <c r="BV85" s="41"/>
      <c r="BW85" s="41"/>
      <c r="BX85" s="41"/>
    </row>
    <row r="86" spans="1:76" ht="1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O86" s="41"/>
      <c r="BP86" s="41"/>
      <c r="BQ86" s="41"/>
      <c r="BR86" s="41"/>
      <c r="BS86" s="41"/>
      <c r="BT86" s="41"/>
      <c r="BU86" s="41"/>
      <c r="BV86" s="41"/>
      <c r="BW86" s="41"/>
      <c r="BX86" s="41"/>
    </row>
    <row r="87" spans="1:76" ht="1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O87" s="41"/>
      <c r="BP87" s="41"/>
      <c r="BQ87" s="41"/>
      <c r="BR87" s="41"/>
      <c r="BS87" s="41"/>
      <c r="BT87" s="41"/>
      <c r="BU87" s="41"/>
      <c r="BV87" s="41"/>
      <c r="BW87" s="41"/>
      <c r="BX87" s="41"/>
    </row>
    <row r="88" spans="1:76" ht="1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O88" s="41"/>
      <c r="BP88" s="41"/>
      <c r="BQ88" s="41"/>
      <c r="BR88" s="41"/>
      <c r="BS88" s="41"/>
      <c r="BT88" s="41"/>
      <c r="BU88" s="41"/>
      <c r="BV88" s="41"/>
      <c r="BW88" s="41"/>
      <c r="BX88" s="41"/>
    </row>
    <row r="89" spans="1:76" ht="1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O89" s="41"/>
      <c r="BP89" s="41"/>
      <c r="BQ89" s="41"/>
      <c r="BR89" s="41"/>
      <c r="BS89" s="41"/>
      <c r="BT89" s="41"/>
      <c r="BU89" s="41"/>
      <c r="BV89" s="41"/>
      <c r="BW89" s="41"/>
      <c r="BX89" s="41"/>
    </row>
    <row r="90" spans="1:76" ht="1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O90" s="41"/>
      <c r="BP90" s="41"/>
      <c r="BQ90" s="41"/>
      <c r="BR90" s="41"/>
      <c r="BS90" s="41"/>
      <c r="BT90" s="41"/>
      <c r="BU90" s="41"/>
      <c r="BV90" s="41"/>
      <c r="BW90" s="41"/>
      <c r="BX90" s="41"/>
    </row>
    <row r="91" spans="1:76" ht="1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O91" s="41"/>
      <c r="BP91" s="41"/>
      <c r="BQ91" s="41"/>
      <c r="BR91" s="41"/>
      <c r="BS91" s="41"/>
      <c r="BT91" s="41"/>
      <c r="BU91" s="41"/>
      <c r="BV91" s="41"/>
      <c r="BW91" s="41"/>
      <c r="BX91" s="41"/>
    </row>
    <row r="92" spans="1:76" ht="1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O92" s="41"/>
      <c r="BP92" s="41"/>
      <c r="BQ92" s="41"/>
      <c r="BR92" s="41"/>
      <c r="BS92" s="41"/>
      <c r="BT92" s="41"/>
      <c r="BU92" s="41"/>
      <c r="BV92" s="41"/>
      <c r="BW92" s="41"/>
      <c r="BX92" s="41"/>
    </row>
    <row r="93" spans="1:76" ht="1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O93" s="41"/>
      <c r="BP93" s="41"/>
      <c r="BQ93" s="41"/>
      <c r="BR93" s="41"/>
      <c r="BS93" s="41"/>
      <c r="BT93" s="41"/>
      <c r="BU93" s="41"/>
      <c r="BV93" s="41"/>
      <c r="BW93" s="41"/>
      <c r="BX93" s="41"/>
    </row>
    <row r="94" spans="1:76" ht="1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O94" s="41"/>
      <c r="BP94" s="41"/>
      <c r="BQ94" s="41"/>
      <c r="BR94" s="41"/>
      <c r="BS94" s="41"/>
      <c r="BT94" s="41"/>
      <c r="BU94" s="41"/>
      <c r="BV94" s="41"/>
      <c r="BW94" s="41"/>
      <c r="BX94" s="41"/>
    </row>
    <row r="95" spans="1:76" ht="1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O95" s="41"/>
      <c r="BP95" s="41"/>
      <c r="BQ95" s="41"/>
      <c r="BR95" s="41"/>
      <c r="BS95" s="41"/>
      <c r="BT95" s="41"/>
      <c r="BU95" s="41"/>
      <c r="BV95" s="41"/>
      <c r="BW95" s="41"/>
      <c r="BX95" s="41"/>
    </row>
    <row r="96" spans="1:76" ht="1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O96" s="41"/>
      <c r="BP96" s="41"/>
      <c r="BQ96" s="41"/>
      <c r="BR96" s="41"/>
      <c r="BS96" s="41"/>
      <c r="BT96" s="41"/>
      <c r="BU96" s="41"/>
      <c r="BV96" s="41"/>
      <c r="BW96" s="41"/>
      <c r="BX96" s="41"/>
    </row>
    <row r="97" spans="1:76" ht="1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O97" s="41"/>
      <c r="BP97" s="41"/>
      <c r="BQ97" s="41"/>
      <c r="BR97" s="41"/>
      <c r="BS97" s="41"/>
      <c r="BT97" s="41"/>
      <c r="BU97" s="41"/>
      <c r="BV97" s="41"/>
      <c r="BW97" s="41"/>
      <c r="BX97" s="41"/>
    </row>
    <row r="98" spans="1:76" ht="1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O98" s="41"/>
      <c r="BP98" s="41"/>
      <c r="BQ98" s="41"/>
      <c r="BR98" s="41"/>
      <c r="BS98" s="41"/>
      <c r="BT98" s="41"/>
      <c r="BU98" s="41"/>
      <c r="BV98" s="41"/>
      <c r="BW98" s="41"/>
      <c r="BX98" s="41"/>
    </row>
    <row r="99" spans="1:76" ht="1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O99" s="41"/>
      <c r="BP99" s="41"/>
      <c r="BQ99" s="41"/>
      <c r="BR99" s="41"/>
      <c r="BS99" s="41"/>
      <c r="BT99" s="41"/>
      <c r="BU99" s="41"/>
      <c r="BV99" s="41"/>
      <c r="BW99" s="41"/>
      <c r="BX99" s="41"/>
    </row>
    <row r="100" spans="1:76" ht="1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O100" s="41"/>
      <c r="BP100" s="41"/>
      <c r="BQ100" s="41"/>
      <c r="BR100" s="41"/>
      <c r="BS100" s="41"/>
      <c r="BT100" s="41"/>
      <c r="BU100" s="41"/>
      <c r="BV100" s="41"/>
      <c r="BW100" s="41"/>
      <c r="BX100" s="41"/>
    </row>
    <row r="101" spans="1:76" ht="1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O101" s="41"/>
      <c r="BP101" s="41"/>
      <c r="BQ101" s="41"/>
      <c r="BR101" s="41"/>
      <c r="BS101" s="41"/>
      <c r="BT101" s="41"/>
      <c r="BU101" s="41"/>
      <c r="BV101" s="41"/>
      <c r="BW101" s="41"/>
      <c r="BX101" s="41"/>
    </row>
    <row r="102" spans="1:76" ht="1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O102" s="41"/>
      <c r="BP102" s="41"/>
      <c r="BQ102" s="41"/>
      <c r="BR102" s="41"/>
      <c r="BS102" s="41"/>
      <c r="BT102" s="41"/>
      <c r="BU102" s="41"/>
      <c r="BV102" s="41"/>
      <c r="BW102" s="41"/>
      <c r="BX102" s="41"/>
    </row>
    <row r="103" spans="1:76" ht="1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O103" s="41"/>
      <c r="BP103" s="41"/>
      <c r="BQ103" s="41"/>
      <c r="BR103" s="41"/>
      <c r="BS103" s="41"/>
      <c r="BT103" s="41"/>
      <c r="BU103" s="41"/>
      <c r="BV103" s="41"/>
      <c r="BW103" s="41"/>
      <c r="BX103" s="41"/>
    </row>
    <row r="104" spans="1:76" ht="1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O104" s="41"/>
      <c r="BP104" s="41"/>
      <c r="BQ104" s="41"/>
      <c r="BR104" s="41"/>
      <c r="BS104" s="41"/>
      <c r="BT104" s="41"/>
      <c r="BU104" s="41"/>
      <c r="BV104" s="41"/>
      <c r="BW104" s="41"/>
      <c r="BX104" s="41"/>
    </row>
    <row r="105" spans="1:76" ht="1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O105" s="41"/>
      <c r="BP105" s="41"/>
      <c r="BQ105" s="41"/>
      <c r="BR105" s="41"/>
      <c r="BS105" s="41"/>
      <c r="BT105" s="41"/>
      <c r="BU105" s="41"/>
      <c r="BV105" s="41"/>
      <c r="BW105" s="41"/>
      <c r="BX105" s="41"/>
    </row>
    <row r="106" spans="1:76" ht="1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O106" s="41"/>
      <c r="BP106" s="41"/>
      <c r="BQ106" s="41"/>
      <c r="BR106" s="41"/>
      <c r="BS106" s="41"/>
      <c r="BT106" s="41"/>
      <c r="BU106" s="41"/>
      <c r="BV106" s="41"/>
      <c r="BW106" s="41"/>
      <c r="BX106" s="41"/>
    </row>
    <row r="107" spans="1:76" ht="1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O107" s="41"/>
      <c r="BP107" s="41"/>
      <c r="BQ107" s="41"/>
      <c r="BR107" s="41"/>
      <c r="BS107" s="41"/>
      <c r="BT107" s="41"/>
      <c r="BU107" s="41"/>
      <c r="BV107" s="41"/>
      <c r="BW107" s="41"/>
      <c r="BX107" s="41"/>
    </row>
    <row r="108" spans="1:76" ht="1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O108" s="41"/>
      <c r="BP108" s="41"/>
      <c r="BQ108" s="41"/>
      <c r="BR108" s="41"/>
      <c r="BS108" s="41"/>
      <c r="BT108" s="41"/>
      <c r="BU108" s="41"/>
      <c r="BV108" s="41"/>
      <c r="BW108" s="41"/>
      <c r="BX108" s="41"/>
    </row>
    <row r="109" spans="1:76" ht="1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O109" s="41"/>
      <c r="BP109" s="41"/>
      <c r="BQ109" s="41"/>
      <c r="BR109" s="41"/>
      <c r="BS109" s="41"/>
      <c r="BT109" s="41"/>
      <c r="BU109" s="41"/>
      <c r="BV109" s="41"/>
      <c r="BW109" s="41"/>
      <c r="BX109" s="41"/>
    </row>
    <row r="110" spans="1:76" ht="1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O110" s="41"/>
      <c r="BP110" s="41"/>
      <c r="BQ110" s="41"/>
      <c r="BR110" s="41"/>
      <c r="BS110" s="41"/>
      <c r="BT110" s="41"/>
      <c r="BU110" s="41"/>
      <c r="BV110" s="41"/>
      <c r="BW110" s="41"/>
      <c r="BX110" s="41"/>
    </row>
    <row r="111" spans="1:76" ht="1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O111" s="41"/>
      <c r="BP111" s="41"/>
      <c r="BQ111" s="41"/>
      <c r="BR111" s="41"/>
      <c r="BS111" s="41"/>
      <c r="BT111" s="41"/>
      <c r="BU111" s="41"/>
      <c r="BV111" s="41"/>
      <c r="BW111" s="41"/>
      <c r="BX111" s="41"/>
    </row>
    <row r="112" spans="1:76" ht="1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O112" s="41"/>
      <c r="BP112" s="41"/>
      <c r="BQ112" s="41"/>
      <c r="BR112" s="41"/>
      <c r="BS112" s="41"/>
      <c r="BT112" s="41"/>
      <c r="BU112" s="41"/>
      <c r="BV112" s="41"/>
      <c r="BW112" s="41"/>
      <c r="BX112" s="41"/>
    </row>
    <row r="113" spans="1:76" ht="1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O113" s="41"/>
      <c r="BP113" s="41"/>
      <c r="BQ113" s="41"/>
      <c r="BR113" s="41"/>
      <c r="BS113" s="41"/>
      <c r="BT113" s="41"/>
      <c r="BU113" s="41"/>
      <c r="BV113" s="41"/>
      <c r="BW113" s="41"/>
      <c r="BX113" s="41"/>
    </row>
    <row r="114" spans="1:76" ht="1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O114" s="41"/>
      <c r="BP114" s="41"/>
      <c r="BQ114" s="41"/>
      <c r="BR114" s="41"/>
      <c r="BS114" s="41"/>
      <c r="BT114" s="41"/>
      <c r="BU114" s="41"/>
      <c r="BV114" s="41"/>
      <c r="BW114" s="41"/>
      <c r="BX114" s="41"/>
    </row>
    <row r="115" spans="1:76" ht="1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O115" s="41"/>
      <c r="BP115" s="41"/>
      <c r="BQ115" s="41"/>
      <c r="BR115" s="41"/>
      <c r="BS115" s="41"/>
      <c r="BT115" s="41"/>
      <c r="BU115" s="41"/>
      <c r="BV115" s="41"/>
      <c r="BW115" s="41"/>
      <c r="BX115" s="41"/>
    </row>
    <row r="116" spans="1:76" ht="1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O116" s="41"/>
      <c r="BP116" s="41"/>
      <c r="BQ116" s="41"/>
      <c r="BR116" s="41"/>
      <c r="BS116" s="41"/>
      <c r="BT116" s="41"/>
      <c r="BU116" s="41"/>
      <c r="BV116" s="41"/>
      <c r="BW116" s="41"/>
      <c r="BX116" s="41"/>
    </row>
    <row r="117" spans="1:76" ht="1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O117" s="41"/>
      <c r="BP117" s="41"/>
      <c r="BQ117" s="41"/>
      <c r="BR117" s="41"/>
      <c r="BS117" s="41"/>
      <c r="BT117" s="41"/>
      <c r="BU117" s="41"/>
      <c r="BV117" s="41"/>
      <c r="BW117" s="41"/>
      <c r="BX117" s="41"/>
    </row>
    <row r="118" spans="1:76" ht="1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O118" s="41"/>
      <c r="BP118" s="41"/>
      <c r="BQ118" s="41"/>
      <c r="BR118" s="41"/>
      <c r="BS118" s="41"/>
      <c r="BT118" s="41"/>
      <c r="BU118" s="41"/>
      <c r="BV118" s="41"/>
      <c r="BW118" s="41"/>
      <c r="BX118" s="41"/>
    </row>
    <row r="119" spans="1:76" ht="1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O119" s="41"/>
      <c r="BP119" s="41"/>
      <c r="BQ119" s="41"/>
      <c r="BR119" s="41"/>
      <c r="BS119" s="41"/>
      <c r="BT119" s="41"/>
      <c r="BU119" s="41"/>
      <c r="BV119" s="41"/>
      <c r="BW119" s="41"/>
      <c r="BX119" s="41"/>
    </row>
    <row r="120" spans="1:76" ht="1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O120" s="41"/>
      <c r="BP120" s="41"/>
      <c r="BQ120" s="41"/>
      <c r="BR120" s="41"/>
      <c r="BS120" s="41"/>
      <c r="BT120" s="41"/>
      <c r="BU120" s="41"/>
      <c r="BV120" s="41"/>
      <c r="BW120" s="41"/>
      <c r="BX120" s="41"/>
    </row>
    <row r="121" spans="1:76" ht="1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O121" s="41"/>
      <c r="BP121" s="41"/>
      <c r="BQ121" s="41"/>
      <c r="BR121" s="41"/>
      <c r="BS121" s="41"/>
      <c r="BT121" s="41"/>
      <c r="BU121" s="41"/>
      <c r="BV121" s="41"/>
      <c r="BW121" s="41"/>
      <c r="BX121" s="41"/>
    </row>
    <row r="122" spans="1:76" ht="1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O122" s="41"/>
      <c r="BP122" s="41"/>
      <c r="BQ122" s="41"/>
      <c r="BR122" s="41"/>
      <c r="BS122" s="41"/>
      <c r="BT122" s="41"/>
      <c r="BU122" s="41"/>
      <c r="BV122" s="41"/>
      <c r="BW122" s="41"/>
      <c r="BX122" s="41"/>
    </row>
    <row r="123" spans="1:76" ht="1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O123" s="41"/>
      <c r="BP123" s="41"/>
      <c r="BQ123" s="41"/>
      <c r="BR123" s="41"/>
      <c r="BS123" s="41"/>
      <c r="BT123" s="41"/>
      <c r="BU123" s="41"/>
      <c r="BV123" s="41"/>
      <c r="BW123" s="41"/>
      <c r="BX123" s="41"/>
    </row>
    <row r="124" spans="1:76" ht="1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O124" s="41"/>
      <c r="BP124" s="41"/>
      <c r="BQ124" s="41"/>
      <c r="BR124" s="41"/>
      <c r="BS124" s="41"/>
      <c r="BT124" s="41"/>
      <c r="BU124" s="41"/>
      <c r="BV124" s="41"/>
      <c r="BW124" s="41"/>
      <c r="BX124" s="41"/>
    </row>
    <row r="125" spans="1:76" ht="1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O125" s="41"/>
      <c r="BP125" s="41"/>
      <c r="BQ125" s="41"/>
      <c r="BR125" s="41"/>
      <c r="BS125" s="41"/>
      <c r="BT125" s="41"/>
      <c r="BU125" s="41"/>
      <c r="BV125" s="41"/>
      <c r="BW125" s="41"/>
      <c r="BX125" s="41"/>
    </row>
    <row r="126" spans="1:76" ht="1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O126" s="41"/>
      <c r="BP126" s="41"/>
      <c r="BQ126" s="41"/>
      <c r="BR126" s="41"/>
      <c r="BS126" s="41"/>
      <c r="BT126" s="41"/>
      <c r="BU126" s="41"/>
      <c r="BV126" s="41"/>
      <c r="BW126" s="41"/>
      <c r="BX126" s="41"/>
    </row>
    <row r="127" spans="1:76" ht="1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O127" s="41"/>
      <c r="BP127" s="41"/>
      <c r="BQ127" s="41"/>
      <c r="BR127" s="41"/>
      <c r="BS127" s="41"/>
      <c r="BT127" s="41"/>
      <c r="BU127" s="41"/>
      <c r="BV127" s="41"/>
      <c r="BW127" s="41"/>
      <c r="BX127" s="41"/>
    </row>
    <row r="128" spans="1:76" ht="1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O128" s="41"/>
      <c r="BP128" s="41"/>
      <c r="BQ128" s="41"/>
      <c r="BR128" s="41"/>
      <c r="BS128" s="41"/>
      <c r="BT128" s="41"/>
      <c r="BU128" s="41"/>
      <c r="BV128" s="41"/>
      <c r="BW128" s="41"/>
      <c r="BX128" s="41"/>
    </row>
    <row r="129" spans="1:76" ht="1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O129" s="41"/>
      <c r="BP129" s="41"/>
      <c r="BQ129" s="41"/>
      <c r="BR129" s="41"/>
      <c r="BS129" s="41"/>
      <c r="BT129" s="41"/>
      <c r="BU129" s="41"/>
      <c r="BV129" s="41"/>
      <c r="BW129" s="41"/>
      <c r="BX129" s="41"/>
    </row>
    <row r="130" spans="1:76" ht="1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O130" s="41"/>
      <c r="BP130" s="41"/>
      <c r="BQ130" s="41"/>
      <c r="BR130" s="41"/>
      <c r="BS130" s="41"/>
      <c r="BT130" s="41"/>
      <c r="BU130" s="41"/>
      <c r="BV130" s="41"/>
      <c r="BW130" s="41"/>
      <c r="BX130" s="41"/>
    </row>
    <row r="131" spans="1:76" ht="1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O131" s="41"/>
      <c r="BP131" s="41"/>
      <c r="BQ131" s="41"/>
      <c r="BR131" s="41"/>
      <c r="BS131" s="41"/>
      <c r="BT131" s="41"/>
      <c r="BU131" s="41"/>
      <c r="BV131" s="41"/>
      <c r="BW131" s="41"/>
      <c r="BX131" s="41"/>
    </row>
    <row r="132" spans="1:76" ht="1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O132" s="41"/>
      <c r="BP132" s="41"/>
      <c r="BQ132" s="41"/>
      <c r="BR132" s="41"/>
      <c r="BS132" s="41"/>
      <c r="BT132" s="41"/>
      <c r="BU132" s="41"/>
      <c r="BV132" s="41"/>
      <c r="BW132" s="41"/>
      <c r="BX132" s="41"/>
    </row>
    <row r="133" spans="1:76" ht="1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O133" s="41"/>
      <c r="BP133" s="41"/>
      <c r="BQ133" s="41"/>
      <c r="BR133" s="41"/>
      <c r="BS133" s="41"/>
      <c r="BT133" s="41"/>
      <c r="BU133" s="41"/>
      <c r="BV133" s="41"/>
      <c r="BW133" s="41"/>
      <c r="BX133" s="41"/>
    </row>
    <row r="134" spans="1:76" ht="1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O134" s="41"/>
      <c r="BP134" s="41"/>
      <c r="BQ134" s="41"/>
      <c r="BR134" s="41"/>
      <c r="BS134" s="41"/>
      <c r="BT134" s="41"/>
      <c r="BU134" s="41"/>
      <c r="BV134" s="41"/>
      <c r="BW134" s="41"/>
      <c r="BX134" s="41"/>
    </row>
    <row r="135" spans="1:76" ht="1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O135" s="41"/>
      <c r="BP135" s="41"/>
      <c r="BQ135" s="41"/>
      <c r="BR135" s="41"/>
      <c r="BS135" s="41"/>
      <c r="BT135" s="41"/>
      <c r="BU135" s="41"/>
      <c r="BV135" s="41"/>
      <c r="BW135" s="41"/>
      <c r="BX135" s="41"/>
    </row>
    <row r="136" spans="1:76" ht="1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O136" s="41"/>
      <c r="BP136" s="41"/>
      <c r="BQ136" s="41"/>
      <c r="BR136" s="41"/>
      <c r="BS136" s="41"/>
      <c r="BT136" s="41"/>
      <c r="BU136" s="41"/>
      <c r="BV136" s="41"/>
      <c r="BW136" s="41"/>
      <c r="BX136" s="41"/>
    </row>
    <row r="137" spans="1:76" ht="1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O137" s="41"/>
      <c r="BP137" s="41"/>
      <c r="BQ137" s="41"/>
      <c r="BR137" s="41"/>
      <c r="BS137" s="41"/>
      <c r="BT137" s="41"/>
      <c r="BU137" s="41"/>
      <c r="BV137" s="41"/>
      <c r="BW137" s="41"/>
      <c r="BX137" s="41"/>
    </row>
    <row r="138" spans="1:76" ht="1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O138" s="41"/>
      <c r="BP138" s="41"/>
      <c r="BQ138" s="41"/>
      <c r="BR138" s="41"/>
      <c r="BS138" s="41"/>
      <c r="BT138" s="41"/>
      <c r="BU138" s="41"/>
      <c r="BV138" s="41"/>
      <c r="BW138" s="41"/>
      <c r="BX138" s="41"/>
    </row>
    <row r="139" spans="1:76" ht="1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O139" s="41"/>
      <c r="BP139" s="41"/>
      <c r="BQ139" s="41"/>
      <c r="BR139" s="41"/>
      <c r="BS139" s="41"/>
      <c r="BT139" s="41"/>
      <c r="BU139" s="41"/>
      <c r="BV139" s="41"/>
      <c r="BW139" s="41"/>
      <c r="BX139" s="41"/>
    </row>
    <row r="140" spans="1:76" ht="1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O140" s="41"/>
      <c r="BP140" s="41"/>
      <c r="BQ140" s="41"/>
      <c r="BR140" s="41"/>
      <c r="BS140" s="41"/>
      <c r="BT140" s="41"/>
      <c r="BU140" s="41"/>
      <c r="BV140" s="41"/>
      <c r="BW140" s="41"/>
      <c r="BX140" s="41"/>
    </row>
    <row r="141" spans="1:76" ht="1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O141" s="41"/>
      <c r="BP141" s="41"/>
      <c r="BQ141" s="41"/>
      <c r="BR141" s="41"/>
      <c r="BS141" s="41"/>
      <c r="BT141" s="41"/>
      <c r="BU141" s="41"/>
      <c r="BV141" s="41"/>
      <c r="BW141" s="41"/>
      <c r="BX141" s="41"/>
    </row>
    <row r="142" spans="1:76" ht="1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O142" s="41"/>
      <c r="BP142" s="41"/>
      <c r="BQ142" s="41"/>
      <c r="BR142" s="41"/>
      <c r="BS142" s="41"/>
      <c r="BT142" s="41"/>
      <c r="BU142" s="41"/>
      <c r="BV142" s="41"/>
      <c r="BW142" s="41"/>
      <c r="BX142" s="41"/>
    </row>
    <row r="143" spans="1:76" ht="1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O143" s="41"/>
      <c r="BP143" s="41"/>
      <c r="BQ143" s="41"/>
      <c r="BR143" s="41"/>
      <c r="BS143" s="41"/>
      <c r="BT143" s="41"/>
      <c r="BU143" s="41"/>
      <c r="BV143" s="41"/>
      <c r="BW143" s="41"/>
      <c r="BX143" s="41"/>
    </row>
    <row r="144" spans="1:76" ht="1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O144" s="41"/>
      <c r="BP144" s="41"/>
      <c r="BQ144" s="41"/>
      <c r="BR144" s="41"/>
      <c r="BS144" s="41"/>
      <c r="BT144" s="41"/>
      <c r="BU144" s="41"/>
      <c r="BV144" s="41"/>
      <c r="BW144" s="41"/>
      <c r="BX144" s="41"/>
    </row>
    <row r="145" spans="1:76" ht="1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O145" s="41"/>
      <c r="BP145" s="41"/>
      <c r="BQ145" s="41"/>
      <c r="BR145" s="41"/>
      <c r="BS145" s="41"/>
      <c r="BT145" s="41"/>
      <c r="BU145" s="41"/>
      <c r="BV145" s="41"/>
      <c r="BW145" s="41"/>
      <c r="BX145" s="41"/>
    </row>
    <row r="146" spans="1:76" ht="1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O146" s="41"/>
      <c r="BP146" s="41"/>
      <c r="BQ146" s="41"/>
      <c r="BR146" s="41"/>
      <c r="BS146" s="41"/>
      <c r="BT146" s="41"/>
      <c r="BU146" s="41"/>
      <c r="BV146" s="41"/>
      <c r="BW146" s="41"/>
      <c r="BX146" s="41"/>
    </row>
    <row r="147" spans="1:76" ht="1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O147" s="41"/>
      <c r="BP147" s="41"/>
      <c r="BQ147" s="41"/>
      <c r="BR147" s="41"/>
      <c r="BS147" s="41"/>
      <c r="BT147" s="41"/>
      <c r="BU147" s="41"/>
      <c r="BV147" s="41"/>
      <c r="BW147" s="41"/>
      <c r="BX147" s="41"/>
    </row>
    <row r="148" spans="1:76" ht="1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O148" s="41"/>
      <c r="BP148" s="41"/>
      <c r="BQ148" s="41"/>
      <c r="BR148" s="41"/>
      <c r="BS148" s="41"/>
      <c r="BT148" s="41"/>
      <c r="BU148" s="41"/>
      <c r="BV148" s="41"/>
      <c r="BW148" s="41"/>
      <c r="BX148" s="41"/>
    </row>
    <row r="149" spans="1:76" ht="1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O149" s="41"/>
      <c r="BP149" s="41"/>
      <c r="BQ149" s="41"/>
      <c r="BR149" s="41"/>
      <c r="BS149" s="41"/>
      <c r="BT149" s="41"/>
      <c r="BU149" s="41"/>
      <c r="BV149" s="41"/>
      <c r="BW149" s="41"/>
      <c r="BX149" s="41"/>
    </row>
    <row r="150" spans="1:76" ht="1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O150" s="41"/>
      <c r="BP150" s="41"/>
      <c r="BQ150" s="41"/>
      <c r="BR150" s="41"/>
      <c r="BS150" s="41"/>
      <c r="BT150" s="41"/>
      <c r="BU150" s="41"/>
      <c r="BV150" s="41"/>
      <c r="BW150" s="41"/>
      <c r="BX150" s="41"/>
    </row>
    <row r="151" spans="1:76" ht="1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O151" s="41"/>
      <c r="BP151" s="41"/>
      <c r="BQ151" s="41"/>
      <c r="BR151" s="41"/>
      <c r="BS151" s="41"/>
      <c r="BT151" s="41"/>
      <c r="BU151" s="41"/>
      <c r="BV151" s="41"/>
      <c r="BW151" s="41"/>
      <c r="BX151" s="41"/>
    </row>
    <row r="152" spans="1:76" ht="1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O152" s="41"/>
      <c r="BP152" s="41"/>
      <c r="BQ152" s="41"/>
      <c r="BR152" s="41"/>
      <c r="BS152" s="41"/>
      <c r="BT152" s="41"/>
      <c r="BU152" s="41"/>
      <c r="BV152" s="41"/>
      <c r="BW152" s="41"/>
      <c r="BX152" s="41"/>
    </row>
    <row r="153" spans="1:76" ht="1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O153" s="41"/>
      <c r="BP153" s="41"/>
      <c r="BQ153" s="41"/>
      <c r="BR153" s="41"/>
      <c r="BS153" s="41"/>
      <c r="BT153" s="41"/>
      <c r="BU153" s="41"/>
      <c r="BV153" s="41"/>
      <c r="BW153" s="41"/>
      <c r="BX153" s="41"/>
    </row>
    <row r="154" spans="1:76" ht="1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O154" s="41"/>
      <c r="BP154" s="41"/>
      <c r="BQ154" s="41"/>
      <c r="BR154" s="41"/>
      <c r="BS154" s="41"/>
      <c r="BT154" s="41"/>
      <c r="BU154" s="41"/>
      <c r="BV154" s="41"/>
      <c r="BW154" s="41"/>
      <c r="BX154" s="41"/>
    </row>
    <row r="155" spans="1:76" ht="1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O155" s="41"/>
      <c r="BP155" s="41"/>
      <c r="BQ155" s="41"/>
      <c r="BR155" s="41"/>
      <c r="BS155" s="41"/>
      <c r="BT155" s="41"/>
      <c r="BU155" s="41"/>
      <c r="BV155" s="41"/>
      <c r="BW155" s="41"/>
      <c r="BX155" s="41"/>
    </row>
    <row r="156" spans="1:76" ht="1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O156" s="41"/>
      <c r="BP156" s="41"/>
      <c r="BQ156" s="41"/>
      <c r="BR156" s="41"/>
      <c r="BS156" s="41"/>
      <c r="BT156" s="41"/>
      <c r="BU156" s="41"/>
      <c r="BV156" s="41"/>
      <c r="BW156" s="41"/>
      <c r="BX156" s="41"/>
    </row>
    <row r="157" spans="1:76" ht="1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O157" s="41"/>
      <c r="BP157" s="41"/>
      <c r="BQ157" s="41"/>
      <c r="BR157" s="41"/>
      <c r="BS157" s="41"/>
      <c r="BT157" s="41"/>
      <c r="BU157" s="41"/>
      <c r="BV157" s="41"/>
      <c r="BW157" s="41"/>
      <c r="BX157" s="41"/>
    </row>
    <row r="158" spans="1:76" ht="1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O158" s="41"/>
      <c r="BP158" s="41"/>
      <c r="BQ158" s="41"/>
      <c r="BR158" s="41"/>
      <c r="BS158" s="41"/>
      <c r="BT158" s="41"/>
      <c r="BU158" s="41"/>
      <c r="BV158" s="41"/>
      <c r="BW158" s="41"/>
      <c r="BX158" s="41"/>
    </row>
    <row r="159" spans="1:76" ht="1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O159" s="41"/>
      <c r="BP159" s="41"/>
      <c r="BQ159" s="41"/>
      <c r="BR159" s="41"/>
      <c r="BS159" s="41"/>
      <c r="BT159" s="41"/>
      <c r="BU159" s="41"/>
      <c r="BV159" s="41"/>
      <c r="BW159" s="41"/>
      <c r="BX159" s="41"/>
    </row>
    <row r="160" spans="1:76" ht="1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O160" s="41"/>
      <c r="BP160" s="41"/>
      <c r="BQ160" s="41"/>
      <c r="BR160" s="41"/>
      <c r="BS160" s="41"/>
      <c r="BT160" s="41"/>
      <c r="BU160" s="41"/>
      <c r="BV160" s="41"/>
      <c r="BW160" s="41"/>
      <c r="BX160" s="41"/>
    </row>
    <row r="161" spans="1:76" ht="1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O161" s="41"/>
      <c r="BP161" s="41"/>
      <c r="BQ161" s="41"/>
      <c r="BR161" s="41"/>
      <c r="BS161" s="41"/>
      <c r="BT161" s="41"/>
      <c r="BU161" s="41"/>
      <c r="BV161" s="41"/>
      <c r="BW161" s="41"/>
      <c r="BX161" s="41"/>
    </row>
    <row r="162" spans="1:76" ht="1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O162" s="41"/>
      <c r="BP162" s="41"/>
      <c r="BQ162" s="41"/>
      <c r="BR162" s="41"/>
      <c r="BS162" s="41"/>
      <c r="BT162" s="41"/>
      <c r="BU162" s="41"/>
      <c r="BV162" s="41"/>
      <c r="BW162" s="41"/>
      <c r="BX162" s="41"/>
    </row>
    <row r="163" spans="1:76" ht="1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O163" s="41"/>
      <c r="BP163" s="41"/>
      <c r="BQ163" s="41"/>
      <c r="BR163" s="41"/>
      <c r="BS163" s="41"/>
      <c r="BT163" s="41"/>
      <c r="BU163" s="41"/>
      <c r="BV163" s="41"/>
      <c r="BW163" s="41"/>
      <c r="BX163" s="41"/>
    </row>
    <row r="164" spans="1:76" ht="1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O164" s="41"/>
      <c r="BP164" s="41"/>
      <c r="BQ164" s="41"/>
      <c r="BR164" s="41"/>
      <c r="BS164" s="41"/>
      <c r="BT164" s="41"/>
      <c r="BU164" s="41"/>
      <c r="BV164" s="41"/>
      <c r="BW164" s="41"/>
      <c r="BX164" s="41"/>
    </row>
    <row r="165" spans="1:76" ht="1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O165" s="41"/>
      <c r="BP165" s="41"/>
      <c r="BQ165" s="41"/>
      <c r="BR165" s="41"/>
      <c r="BS165" s="41"/>
      <c r="BT165" s="41"/>
      <c r="BU165" s="41"/>
      <c r="BV165" s="41"/>
      <c r="BW165" s="41"/>
      <c r="BX165" s="41"/>
    </row>
    <row r="166" spans="1:76" ht="1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O166" s="41"/>
      <c r="BP166" s="41"/>
      <c r="BQ166" s="41"/>
      <c r="BR166" s="41"/>
      <c r="BS166" s="41"/>
      <c r="BT166" s="41"/>
      <c r="BU166" s="41"/>
      <c r="BV166" s="41"/>
      <c r="BW166" s="41"/>
      <c r="BX166" s="41"/>
    </row>
    <row r="167" spans="1:76" ht="1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O167" s="41"/>
      <c r="BP167" s="41"/>
      <c r="BQ167" s="41"/>
      <c r="BR167" s="41"/>
      <c r="BS167" s="41"/>
      <c r="BT167" s="41"/>
      <c r="BU167" s="41"/>
      <c r="BV167" s="41"/>
      <c r="BW167" s="41"/>
      <c r="BX167" s="41"/>
    </row>
    <row r="168" spans="1:76" ht="1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O168" s="41"/>
      <c r="BP168" s="41"/>
      <c r="BQ168" s="41"/>
      <c r="BR168" s="41"/>
      <c r="BS168" s="41"/>
      <c r="BT168" s="41"/>
      <c r="BU168" s="41"/>
      <c r="BV168" s="41"/>
      <c r="BW168" s="41"/>
      <c r="BX168" s="41"/>
    </row>
    <row r="169" spans="1:76" ht="1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O169" s="41"/>
      <c r="BP169" s="41"/>
      <c r="BQ169" s="41"/>
      <c r="BR169" s="41"/>
      <c r="BS169" s="41"/>
      <c r="BT169" s="41"/>
      <c r="BU169" s="41"/>
      <c r="BV169" s="41"/>
      <c r="BW169" s="41"/>
      <c r="BX169" s="41"/>
    </row>
    <row r="170" spans="1:76" ht="1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O170" s="41"/>
      <c r="BP170" s="41"/>
      <c r="BQ170" s="41"/>
      <c r="BR170" s="41"/>
      <c r="BS170" s="41"/>
      <c r="BT170" s="41"/>
      <c r="BU170" s="41"/>
      <c r="BV170" s="41"/>
      <c r="BW170" s="41"/>
      <c r="BX170" s="41"/>
    </row>
    <row r="171" spans="1:76" ht="1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O171" s="41"/>
      <c r="BP171" s="41"/>
      <c r="BQ171" s="41"/>
      <c r="BR171" s="41"/>
      <c r="BS171" s="41"/>
      <c r="BT171" s="41"/>
      <c r="BU171" s="41"/>
      <c r="BV171" s="41"/>
      <c r="BW171" s="41"/>
      <c r="BX171" s="41"/>
    </row>
    <row r="172" spans="1:76" ht="1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O172" s="41"/>
      <c r="BP172" s="41"/>
      <c r="BQ172" s="41"/>
      <c r="BR172" s="41"/>
      <c r="BS172" s="41"/>
      <c r="BT172" s="41"/>
      <c r="BU172" s="41"/>
      <c r="BV172" s="41"/>
      <c r="BW172" s="41"/>
      <c r="BX172" s="41"/>
    </row>
    <row r="173" spans="1:76" ht="1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O173" s="41"/>
      <c r="BP173" s="41"/>
      <c r="BQ173" s="41"/>
      <c r="BR173" s="41"/>
      <c r="BS173" s="41"/>
      <c r="BT173" s="41"/>
      <c r="BU173" s="41"/>
      <c r="BV173" s="41"/>
      <c r="BW173" s="41"/>
      <c r="BX173" s="41"/>
    </row>
    <row r="174" spans="1:76" ht="1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O174" s="41"/>
      <c r="BP174" s="41"/>
      <c r="BQ174" s="41"/>
      <c r="BR174" s="41"/>
      <c r="BS174" s="41"/>
      <c r="BT174" s="41"/>
      <c r="BU174" s="41"/>
      <c r="BV174" s="41"/>
      <c r="BW174" s="41"/>
      <c r="BX174" s="41"/>
    </row>
    <row r="175" spans="1:76" ht="1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O175" s="41"/>
      <c r="BP175" s="41"/>
      <c r="BQ175" s="41"/>
      <c r="BR175" s="41"/>
      <c r="BS175" s="41"/>
      <c r="BT175" s="41"/>
      <c r="BU175" s="41"/>
      <c r="BV175" s="41"/>
      <c r="BW175" s="41"/>
      <c r="BX175" s="41"/>
    </row>
    <row r="176" spans="1:76" ht="1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O176" s="41"/>
      <c r="BP176" s="41"/>
      <c r="BQ176" s="41"/>
      <c r="BR176" s="41"/>
      <c r="BS176" s="41"/>
      <c r="BT176" s="41"/>
      <c r="BU176" s="41"/>
      <c r="BV176" s="41"/>
      <c r="BW176" s="41"/>
      <c r="BX176" s="41"/>
    </row>
    <row r="177" spans="1:76" ht="1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O177" s="41"/>
      <c r="BP177" s="41"/>
      <c r="BQ177" s="41"/>
      <c r="BR177" s="41"/>
      <c r="BS177" s="41"/>
      <c r="BT177" s="41"/>
      <c r="BU177" s="41"/>
      <c r="BV177" s="41"/>
      <c r="BW177" s="41"/>
      <c r="BX177" s="41"/>
    </row>
    <row r="178" spans="1:76" ht="1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O178" s="41"/>
      <c r="BP178" s="41"/>
      <c r="BQ178" s="41"/>
      <c r="BR178" s="41"/>
      <c r="BS178" s="41"/>
      <c r="BT178" s="41"/>
      <c r="BU178" s="41"/>
      <c r="BV178" s="41"/>
      <c r="BW178" s="41"/>
      <c r="BX178" s="41"/>
    </row>
    <row r="179" spans="1:76" ht="1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O179" s="41"/>
      <c r="BP179" s="41"/>
      <c r="BQ179" s="41"/>
      <c r="BR179" s="41"/>
      <c r="BS179" s="41"/>
      <c r="BT179" s="41"/>
      <c r="BU179" s="41"/>
      <c r="BV179" s="41"/>
      <c r="BW179" s="41"/>
      <c r="BX179" s="41"/>
    </row>
    <row r="180" spans="1:76" ht="1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O180" s="41"/>
      <c r="BP180" s="41"/>
      <c r="BQ180" s="41"/>
      <c r="BR180" s="41"/>
      <c r="BS180" s="41"/>
      <c r="BT180" s="41"/>
      <c r="BU180" s="41"/>
      <c r="BV180" s="41"/>
      <c r="BW180" s="41"/>
      <c r="BX180" s="41"/>
    </row>
    <row r="181" spans="1:76" ht="1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O181" s="41"/>
      <c r="BP181" s="41"/>
      <c r="BQ181" s="41"/>
      <c r="BR181" s="41"/>
      <c r="BS181" s="41"/>
      <c r="BT181" s="41"/>
      <c r="BU181" s="41"/>
      <c r="BV181" s="41"/>
      <c r="BW181" s="41"/>
      <c r="BX181" s="41"/>
    </row>
    <row r="182" spans="1:76" ht="1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O182" s="41"/>
      <c r="BP182" s="41"/>
      <c r="BQ182" s="41"/>
      <c r="BR182" s="41"/>
      <c r="BS182" s="41"/>
      <c r="BT182" s="41"/>
      <c r="BU182" s="41"/>
      <c r="BV182" s="41"/>
      <c r="BW182" s="41"/>
      <c r="BX182" s="41"/>
    </row>
    <row r="183" spans="1:76" ht="1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O183" s="41"/>
      <c r="BP183" s="41"/>
      <c r="BQ183" s="41"/>
      <c r="BR183" s="41"/>
      <c r="BS183" s="41"/>
      <c r="BT183" s="41"/>
      <c r="BU183" s="41"/>
      <c r="BV183" s="41"/>
      <c r="BW183" s="41"/>
      <c r="BX183" s="41"/>
    </row>
    <row r="184" spans="1:76" ht="1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O184" s="41"/>
      <c r="BP184" s="41"/>
      <c r="BQ184" s="41"/>
      <c r="BR184" s="41"/>
      <c r="BS184" s="41"/>
      <c r="BT184" s="41"/>
      <c r="BU184" s="41"/>
      <c r="BV184" s="41"/>
      <c r="BW184" s="41"/>
      <c r="BX184" s="41"/>
    </row>
    <row r="185" spans="1:76" ht="1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O185" s="41"/>
      <c r="BP185" s="41"/>
      <c r="BQ185" s="41"/>
      <c r="BR185" s="41"/>
      <c r="BS185" s="41"/>
      <c r="BT185" s="41"/>
      <c r="BU185" s="41"/>
      <c r="BV185" s="41"/>
      <c r="BW185" s="41"/>
      <c r="BX185" s="41"/>
    </row>
    <row r="186" spans="1:76" ht="1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O186" s="41"/>
      <c r="BP186" s="41"/>
      <c r="BQ186" s="41"/>
      <c r="BR186" s="41"/>
      <c r="BS186" s="41"/>
      <c r="BT186" s="41"/>
      <c r="BU186" s="41"/>
      <c r="BV186" s="41"/>
      <c r="BW186" s="41"/>
      <c r="BX186" s="41"/>
    </row>
    <row r="187" spans="1:76" ht="1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O187" s="41"/>
      <c r="BP187" s="41"/>
      <c r="BQ187" s="41"/>
      <c r="BR187" s="41"/>
      <c r="BS187" s="41"/>
      <c r="BT187" s="41"/>
      <c r="BU187" s="41"/>
      <c r="BV187" s="41"/>
      <c r="BW187" s="41"/>
      <c r="BX187" s="41"/>
    </row>
    <row r="188" spans="1:76" ht="1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O188" s="41"/>
      <c r="BP188" s="41"/>
      <c r="BQ188" s="41"/>
      <c r="BR188" s="41"/>
      <c r="BS188" s="41"/>
      <c r="BT188" s="41"/>
      <c r="BU188" s="41"/>
      <c r="BV188" s="41"/>
      <c r="BW188" s="41"/>
      <c r="BX188" s="41"/>
    </row>
    <row r="189" spans="1:76" ht="1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O189" s="41"/>
      <c r="BP189" s="41"/>
      <c r="BQ189" s="41"/>
      <c r="BR189" s="41"/>
      <c r="BS189" s="41"/>
      <c r="BT189" s="41"/>
      <c r="BU189" s="41"/>
      <c r="BV189" s="41"/>
      <c r="BW189" s="41"/>
      <c r="BX189" s="41"/>
    </row>
    <row r="190" spans="1:76" ht="1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O190" s="41"/>
      <c r="BP190" s="41"/>
      <c r="BQ190" s="41"/>
      <c r="BR190" s="41"/>
      <c r="BS190" s="41"/>
      <c r="BT190" s="41"/>
      <c r="BU190" s="41"/>
      <c r="BV190" s="41"/>
      <c r="BW190" s="41"/>
      <c r="BX190" s="41"/>
    </row>
    <row r="191" spans="1:76" ht="1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O191" s="41"/>
      <c r="BP191" s="41"/>
      <c r="BQ191" s="41"/>
      <c r="BR191" s="41"/>
      <c r="BS191" s="41"/>
      <c r="BT191" s="41"/>
      <c r="BU191" s="41"/>
      <c r="BV191" s="41"/>
      <c r="BW191" s="41"/>
      <c r="BX191" s="41"/>
    </row>
    <row r="192" spans="1:76" ht="1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O192" s="41"/>
      <c r="BP192" s="41"/>
      <c r="BQ192" s="41"/>
      <c r="BR192" s="41"/>
      <c r="BS192" s="41"/>
      <c r="BT192" s="41"/>
      <c r="BU192" s="41"/>
      <c r="BV192" s="41"/>
      <c r="BW192" s="41"/>
      <c r="BX192" s="41"/>
    </row>
    <row r="193" spans="1:76" ht="1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O193" s="41"/>
      <c r="BP193" s="41"/>
      <c r="BQ193" s="41"/>
      <c r="BR193" s="41"/>
      <c r="BS193" s="41"/>
      <c r="BT193" s="41"/>
      <c r="BU193" s="41"/>
      <c r="BV193" s="41"/>
      <c r="BW193" s="41"/>
      <c r="BX193" s="41"/>
    </row>
    <row r="194" spans="1:76" ht="1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O194" s="41"/>
      <c r="BP194" s="41"/>
      <c r="BQ194" s="41"/>
      <c r="BR194" s="41"/>
      <c r="BS194" s="41"/>
      <c r="BT194" s="41"/>
      <c r="BU194" s="41"/>
      <c r="BV194" s="41"/>
      <c r="BW194" s="41"/>
      <c r="BX194" s="41"/>
    </row>
    <row r="195" spans="1:76" ht="1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O195" s="41"/>
      <c r="BP195" s="41"/>
      <c r="BQ195" s="41"/>
      <c r="BR195" s="41"/>
      <c r="BS195" s="41"/>
      <c r="BT195" s="41"/>
      <c r="BU195" s="41"/>
      <c r="BV195" s="41"/>
      <c r="BW195" s="41"/>
      <c r="BX195" s="41"/>
    </row>
    <row r="196" spans="1:76" ht="1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O196" s="41"/>
      <c r="BP196" s="41"/>
      <c r="BQ196" s="41"/>
      <c r="BR196" s="41"/>
      <c r="BS196" s="41"/>
      <c r="BT196" s="41"/>
      <c r="BU196" s="41"/>
      <c r="BV196" s="41"/>
      <c r="BW196" s="41"/>
      <c r="BX196" s="41"/>
    </row>
    <row r="197" spans="1:76" ht="1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O197" s="41"/>
      <c r="BP197" s="41"/>
      <c r="BQ197" s="41"/>
      <c r="BR197" s="41"/>
      <c r="BS197" s="41"/>
      <c r="BT197" s="41"/>
      <c r="BU197" s="41"/>
      <c r="BV197" s="41"/>
      <c r="BW197" s="41"/>
      <c r="BX197" s="41"/>
    </row>
    <row r="198" spans="1:76" ht="1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O198" s="41"/>
      <c r="BP198" s="41"/>
      <c r="BQ198" s="41"/>
      <c r="BR198" s="41"/>
      <c r="BS198" s="41"/>
      <c r="BT198" s="41"/>
      <c r="BU198" s="41"/>
      <c r="BV198" s="41"/>
      <c r="BW198" s="41"/>
      <c r="BX198" s="41"/>
    </row>
    <row r="199" spans="1:76" ht="1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O199" s="41"/>
      <c r="BP199" s="41"/>
      <c r="BQ199" s="41"/>
      <c r="BR199" s="41"/>
      <c r="BS199" s="41"/>
      <c r="BT199" s="41"/>
      <c r="BU199" s="41"/>
      <c r="BV199" s="41"/>
      <c r="BW199" s="41"/>
      <c r="BX199" s="41"/>
    </row>
    <row r="200" spans="1:76" ht="1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O200" s="41"/>
      <c r="BP200" s="41"/>
      <c r="BQ200" s="41"/>
      <c r="BR200" s="41"/>
      <c r="BS200" s="41"/>
      <c r="BT200" s="41"/>
      <c r="BU200" s="41"/>
      <c r="BV200" s="41"/>
      <c r="BW200" s="41"/>
      <c r="BX200" s="41"/>
    </row>
    <row r="201" spans="1:76" ht="1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O201" s="41"/>
      <c r="BP201" s="41"/>
      <c r="BQ201" s="41"/>
      <c r="BR201" s="41"/>
      <c r="BS201" s="41"/>
      <c r="BT201" s="41"/>
      <c r="BU201" s="41"/>
      <c r="BV201" s="41"/>
      <c r="BW201" s="41"/>
      <c r="BX201" s="41"/>
    </row>
    <row r="202" spans="1:76" ht="1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O202" s="41"/>
      <c r="BP202" s="41"/>
      <c r="BQ202" s="41"/>
      <c r="BR202" s="41"/>
      <c r="BS202" s="41"/>
      <c r="BT202" s="41"/>
      <c r="BU202" s="41"/>
      <c r="BV202" s="41"/>
      <c r="BW202" s="41"/>
      <c r="BX202" s="41"/>
    </row>
    <row r="203" spans="1:76" ht="1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O203" s="41"/>
      <c r="BP203" s="41"/>
      <c r="BQ203" s="41"/>
      <c r="BR203" s="41"/>
      <c r="BS203" s="41"/>
      <c r="BT203" s="41"/>
      <c r="BU203" s="41"/>
      <c r="BV203" s="41"/>
      <c r="BW203" s="41"/>
      <c r="BX203" s="41"/>
    </row>
    <row r="204" spans="1:76" ht="1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O204" s="41"/>
      <c r="BP204" s="41"/>
      <c r="BQ204" s="41"/>
      <c r="BR204" s="41"/>
      <c r="BS204" s="41"/>
      <c r="BT204" s="41"/>
      <c r="BU204" s="41"/>
      <c r="BV204" s="41"/>
      <c r="BW204" s="41"/>
      <c r="BX204" s="41"/>
    </row>
    <row r="205" spans="1:76" ht="1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O205" s="41"/>
      <c r="BP205" s="41"/>
      <c r="BQ205" s="41"/>
      <c r="BR205" s="41"/>
      <c r="BS205" s="41"/>
      <c r="BT205" s="41"/>
      <c r="BU205" s="41"/>
      <c r="BV205" s="41"/>
      <c r="BW205" s="41"/>
      <c r="BX205" s="41"/>
    </row>
    <row r="206" spans="1:76" ht="1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O206" s="41"/>
      <c r="BP206" s="41"/>
      <c r="BQ206" s="41"/>
      <c r="BR206" s="41"/>
      <c r="BS206" s="41"/>
      <c r="BT206" s="41"/>
      <c r="BU206" s="41"/>
      <c r="BV206" s="41"/>
      <c r="BW206" s="41"/>
      <c r="BX206" s="41"/>
    </row>
    <row r="207" spans="1:76" ht="1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O207" s="41"/>
      <c r="BP207" s="41"/>
      <c r="BQ207" s="41"/>
      <c r="BR207" s="41"/>
      <c r="BS207" s="41"/>
      <c r="BT207" s="41"/>
      <c r="BU207" s="41"/>
      <c r="BV207" s="41"/>
      <c r="BW207" s="41"/>
      <c r="BX207" s="41"/>
    </row>
    <row r="208" spans="1:76" ht="1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O208" s="41"/>
      <c r="BP208" s="41"/>
      <c r="BQ208" s="41"/>
      <c r="BR208" s="41"/>
      <c r="BS208" s="41"/>
      <c r="BT208" s="41"/>
      <c r="BU208" s="41"/>
      <c r="BV208" s="41"/>
      <c r="BW208" s="41"/>
      <c r="BX208" s="41"/>
    </row>
    <row r="209" spans="1:76" ht="1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O209" s="41"/>
      <c r="BP209" s="41"/>
      <c r="BQ209" s="41"/>
      <c r="BR209" s="41"/>
      <c r="BS209" s="41"/>
      <c r="BT209" s="41"/>
      <c r="BU209" s="41"/>
      <c r="BV209" s="41"/>
      <c r="BW209" s="41"/>
      <c r="BX209" s="41"/>
    </row>
    <row r="210" spans="1:76" ht="1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O210" s="41"/>
      <c r="BP210" s="41"/>
      <c r="BQ210" s="41"/>
      <c r="BR210" s="41"/>
      <c r="BS210" s="41"/>
      <c r="BT210" s="41"/>
      <c r="BU210" s="41"/>
      <c r="BV210" s="41"/>
      <c r="BW210" s="41"/>
      <c r="BX210" s="41"/>
    </row>
    <row r="211" spans="1:76" ht="1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O211" s="41"/>
      <c r="BP211" s="41"/>
      <c r="BQ211" s="41"/>
      <c r="BR211" s="41"/>
      <c r="BS211" s="41"/>
      <c r="BT211" s="41"/>
      <c r="BU211" s="41"/>
      <c r="BV211" s="41"/>
      <c r="BW211" s="41"/>
      <c r="BX211" s="41"/>
    </row>
    <row r="212" spans="1:76" ht="1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O212" s="41"/>
      <c r="BP212" s="41"/>
      <c r="BQ212" s="41"/>
      <c r="BR212" s="41"/>
      <c r="BS212" s="41"/>
      <c r="BT212" s="41"/>
      <c r="BU212" s="41"/>
      <c r="BV212" s="41"/>
      <c r="BW212" s="41"/>
      <c r="BX212" s="41"/>
    </row>
    <row r="213" spans="1:76" ht="1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O213" s="41"/>
      <c r="BP213" s="41"/>
      <c r="BQ213" s="41"/>
      <c r="BR213" s="41"/>
      <c r="BS213" s="41"/>
      <c r="BT213" s="41"/>
      <c r="BU213" s="41"/>
      <c r="BV213" s="41"/>
      <c r="BW213" s="41"/>
      <c r="BX213" s="41"/>
    </row>
    <row r="214" spans="1:76" ht="1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O214" s="41"/>
      <c r="BP214" s="41"/>
      <c r="BQ214" s="41"/>
      <c r="BR214" s="41"/>
      <c r="BS214" s="41"/>
      <c r="BT214" s="41"/>
      <c r="BU214" s="41"/>
      <c r="BV214" s="41"/>
      <c r="BW214" s="41"/>
      <c r="BX214" s="41"/>
    </row>
    <row r="215" spans="1:76" ht="1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O215" s="41"/>
      <c r="BP215" s="41"/>
      <c r="BQ215" s="41"/>
      <c r="BR215" s="41"/>
      <c r="BS215" s="41"/>
      <c r="BT215" s="41"/>
      <c r="BU215" s="41"/>
      <c r="BV215" s="41"/>
      <c r="BW215" s="41"/>
      <c r="BX215" s="41"/>
    </row>
    <row r="216" spans="1:76" ht="1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O216" s="41"/>
      <c r="BP216" s="41"/>
      <c r="BQ216" s="41"/>
      <c r="BR216" s="41"/>
      <c r="BS216" s="41"/>
      <c r="BT216" s="41"/>
      <c r="BU216" s="41"/>
      <c r="BV216" s="41"/>
      <c r="BW216" s="41"/>
      <c r="BX216" s="41"/>
    </row>
    <row r="217" spans="1:76" ht="1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O217" s="41"/>
      <c r="BP217" s="41"/>
      <c r="BQ217" s="41"/>
      <c r="BR217" s="41"/>
      <c r="BS217" s="41"/>
      <c r="BT217" s="41"/>
      <c r="BU217" s="41"/>
      <c r="BV217" s="41"/>
      <c r="BW217" s="41"/>
      <c r="BX217" s="41"/>
    </row>
    <row r="218" spans="1:76" ht="1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O218" s="41"/>
      <c r="BP218" s="41"/>
      <c r="BQ218" s="41"/>
      <c r="BR218" s="41"/>
      <c r="BS218" s="41"/>
      <c r="BT218" s="41"/>
      <c r="BU218" s="41"/>
      <c r="BV218" s="41"/>
      <c r="BW218" s="41"/>
      <c r="BX218" s="41"/>
    </row>
    <row r="219" spans="1:76" ht="1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O219" s="41"/>
      <c r="BP219" s="41"/>
      <c r="BQ219" s="41"/>
      <c r="BR219" s="41"/>
      <c r="BS219" s="41"/>
      <c r="BT219" s="41"/>
      <c r="BU219" s="41"/>
      <c r="BV219" s="41"/>
      <c r="BW219" s="41"/>
      <c r="BX219" s="41"/>
    </row>
    <row r="220" spans="1:76" ht="1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O220" s="41"/>
      <c r="BP220" s="41"/>
      <c r="BQ220" s="41"/>
      <c r="BR220" s="41"/>
      <c r="BS220" s="41"/>
      <c r="BT220" s="41"/>
      <c r="BU220" s="41"/>
      <c r="BV220" s="41"/>
      <c r="BW220" s="41"/>
      <c r="BX220" s="41"/>
    </row>
    <row r="221" spans="1:76" ht="1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O221" s="41"/>
      <c r="BP221" s="41"/>
      <c r="BQ221" s="41"/>
      <c r="BR221" s="41"/>
      <c r="BS221" s="41"/>
      <c r="BT221" s="41"/>
      <c r="BU221" s="41"/>
      <c r="BV221" s="41"/>
      <c r="BW221" s="41"/>
      <c r="BX221" s="41"/>
    </row>
    <row r="222" spans="1:76" ht="1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O222" s="41"/>
      <c r="BP222" s="41"/>
      <c r="BQ222" s="41"/>
      <c r="BR222" s="41"/>
      <c r="BS222" s="41"/>
      <c r="BT222" s="41"/>
      <c r="BU222" s="41"/>
      <c r="BV222" s="41"/>
      <c r="BW222" s="41"/>
      <c r="BX222" s="41"/>
    </row>
    <row r="223" spans="1:76" ht="1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O223" s="41"/>
      <c r="BP223" s="41"/>
      <c r="BQ223" s="41"/>
      <c r="BR223" s="41"/>
      <c r="BS223" s="41"/>
      <c r="BT223" s="41"/>
      <c r="BU223" s="41"/>
      <c r="BV223" s="41"/>
      <c r="BW223" s="41"/>
      <c r="BX223" s="41"/>
    </row>
    <row r="224" spans="1:76" ht="1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O224" s="41"/>
      <c r="BP224" s="41"/>
      <c r="BQ224" s="41"/>
      <c r="BR224" s="41"/>
      <c r="BS224" s="41"/>
      <c r="BT224" s="41"/>
      <c r="BU224" s="41"/>
      <c r="BV224" s="41"/>
      <c r="BW224" s="41"/>
      <c r="BX224" s="41"/>
    </row>
    <row r="225" spans="1:76" ht="1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O225" s="41"/>
      <c r="BP225" s="41"/>
      <c r="BQ225" s="41"/>
      <c r="BR225" s="41"/>
      <c r="BS225" s="41"/>
      <c r="BT225" s="41"/>
      <c r="BU225" s="41"/>
      <c r="BV225" s="41"/>
      <c r="BW225" s="41"/>
      <c r="BX225" s="41"/>
    </row>
    <row r="226" spans="1:76" ht="1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O226" s="41"/>
      <c r="BP226" s="41"/>
      <c r="BQ226" s="41"/>
      <c r="BR226" s="41"/>
      <c r="BS226" s="41"/>
      <c r="BT226" s="41"/>
      <c r="BU226" s="41"/>
      <c r="BV226" s="41"/>
      <c r="BW226" s="41"/>
      <c r="BX226" s="41"/>
    </row>
    <row r="227" spans="1:76" ht="1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O227" s="41"/>
      <c r="BP227" s="41"/>
      <c r="BQ227" s="41"/>
      <c r="BR227" s="41"/>
      <c r="BS227" s="41"/>
      <c r="BT227" s="41"/>
      <c r="BU227" s="41"/>
      <c r="BV227" s="41"/>
      <c r="BW227" s="41"/>
      <c r="BX227" s="41"/>
    </row>
    <row r="228" spans="1:76" ht="1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O228" s="41"/>
      <c r="BP228" s="41"/>
      <c r="BQ228" s="41"/>
      <c r="BR228" s="41"/>
      <c r="BS228" s="41"/>
      <c r="BT228" s="41"/>
      <c r="BU228" s="41"/>
      <c r="BV228" s="41"/>
      <c r="BW228" s="41"/>
      <c r="BX228" s="41"/>
    </row>
    <row r="229" spans="1:76" ht="1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O229" s="41"/>
      <c r="BP229" s="41"/>
      <c r="BQ229" s="41"/>
      <c r="BR229" s="41"/>
      <c r="BS229" s="41"/>
      <c r="BT229" s="41"/>
      <c r="BU229" s="41"/>
      <c r="BV229" s="41"/>
      <c r="BW229" s="41"/>
      <c r="BX229" s="41"/>
    </row>
    <row r="230" spans="1:76" ht="1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O230" s="41"/>
      <c r="BP230" s="41"/>
      <c r="BQ230" s="41"/>
      <c r="BR230" s="41"/>
      <c r="BS230" s="41"/>
      <c r="BT230" s="41"/>
      <c r="BU230" s="41"/>
      <c r="BV230" s="41"/>
      <c r="BW230" s="41"/>
      <c r="BX230" s="41"/>
    </row>
    <row r="231" spans="1:76" ht="1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O231" s="41"/>
      <c r="BP231" s="41"/>
      <c r="BQ231" s="41"/>
      <c r="BR231" s="41"/>
      <c r="BS231" s="41"/>
      <c r="BT231" s="41"/>
      <c r="BU231" s="41"/>
      <c r="BV231" s="41"/>
      <c r="BW231" s="41"/>
      <c r="BX231" s="41"/>
    </row>
    <row r="232" spans="1:76" ht="1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O232" s="41"/>
      <c r="BP232" s="41"/>
      <c r="BQ232" s="41"/>
      <c r="BR232" s="41"/>
      <c r="BS232" s="41"/>
      <c r="BT232" s="41"/>
      <c r="BU232" s="41"/>
      <c r="BV232" s="41"/>
      <c r="BW232" s="41"/>
      <c r="BX232" s="41"/>
    </row>
    <row r="233" spans="1:76" ht="1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O233" s="41"/>
      <c r="BP233" s="41"/>
      <c r="BQ233" s="41"/>
      <c r="BR233" s="41"/>
      <c r="BS233" s="41"/>
      <c r="BT233" s="41"/>
      <c r="BU233" s="41"/>
      <c r="BV233" s="41"/>
      <c r="BW233" s="41"/>
      <c r="BX233" s="41"/>
    </row>
    <row r="234" spans="1:76" ht="1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O234" s="41"/>
      <c r="BP234" s="41"/>
      <c r="BQ234" s="41"/>
      <c r="BR234" s="41"/>
      <c r="BS234" s="41"/>
      <c r="BT234" s="41"/>
      <c r="BU234" s="41"/>
      <c r="BV234" s="41"/>
      <c r="BW234" s="41"/>
      <c r="BX234" s="41"/>
    </row>
    <row r="235" spans="1:76" ht="1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O235" s="41"/>
      <c r="BP235" s="41"/>
      <c r="BQ235" s="41"/>
      <c r="BR235" s="41"/>
      <c r="BS235" s="41"/>
      <c r="BT235" s="41"/>
      <c r="BU235" s="41"/>
      <c r="BV235" s="41"/>
      <c r="BW235" s="41"/>
      <c r="BX235" s="41"/>
    </row>
    <row r="236" spans="1:76" ht="1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O236" s="41"/>
      <c r="BP236" s="41"/>
      <c r="BQ236" s="41"/>
      <c r="BR236" s="41"/>
      <c r="BS236" s="41"/>
      <c r="BT236" s="41"/>
      <c r="BU236" s="41"/>
      <c r="BV236" s="41"/>
      <c r="BW236" s="41"/>
      <c r="BX236" s="41"/>
    </row>
    <row r="237" spans="1:76" ht="1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O237" s="41"/>
      <c r="BP237" s="41"/>
      <c r="BQ237" s="41"/>
      <c r="BR237" s="41"/>
      <c r="BS237" s="41"/>
      <c r="BT237" s="41"/>
      <c r="BU237" s="41"/>
      <c r="BV237" s="41"/>
      <c r="BW237" s="41"/>
      <c r="BX237" s="41"/>
    </row>
    <row r="238" spans="1:76" ht="15" customHeight="1">
      <c r="A238" s="41"/>
      <c r="B238" s="41"/>
      <c r="C238" s="41"/>
      <c r="D238" s="41"/>
      <c r="E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O238" s="41"/>
      <c r="BP238" s="41"/>
      <c r="BQ238" s="41"/>
      <c r="BR238" s="41"/>
      <c r="BS238" s="41"/>
      <c r="BT238" s="41"/>
      <c r="BU238" s="41"/>
      <c r="BV238" s="41"/>
      <c r="BW238" s="41"/>
      <c r="BX238" s="41"/>
    </row>
    <row r="239" spans="1:76" ht="15" customHeight="1">
      <c r="A239" s="41"/>
      <c r="B239" s="41"/>
      <c r="C239" s="41"/>
      <c r="D239" s="41"/>
      <c r="E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O239" s="41"/>
      <c r="BP239" s="41"/>
      <c r="BQ239" s="41"/>
      <c r="BR239" s="41"/>
      <c r="BS239" s="41"/>
      <c r="BT239" s="41"/>
      <c r="BU239" s="41"/>
      <c r="BV239" s="41"/>
      <c r="BW239" s="41"/>
      <c r="BX239" s="41"/>
    </row>
    <row r="240" spans="1:76" ht="15" customHeight="1">
      <c r="A240" s="41"/>
      <c r="B240" s="41"/>
      <c r="C240" s="41"/>
      <c r="D240" s="41"/>
      <c r="E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O240" s="41"/>
      <c r="BP240" s="41"/>
      <c r="BQ240" s="41"/>
      <c r="BR240" s="41"/>
      <c r="BS240" s="41"/>
      <c r="BT240" s="41"/>
      <c r="BU240" s="41"/>
      <c r="BV240" s="41"/>
      <c r="BW240" s="41"/>
      <c r="BX240" s="41"/>
    </row>
    <row r="241" spans="1:76" ht="15" customHeight="1">
      <c r="A241" s="41"/>
      <c r="B241" s="41"/>
      <c r="C241" s="41"/>
      <c r="D241" s="41"/>
      <c r="E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O241" s="41"/>
      <c r="BP241" s="41"/>
      <c r="BQ241" s="41"/>
      <c r="BR241" s="41"/>
      <c r="BS241" s="41"/>
      <c r="BT241" s="41"/>
      <c r="BU241" s="41"/>
      <c r="BV241" s="41"/>
      <c r="BW241" s="41"/>
      <c r="BX241" s="41"/>
    </row>
    <row r="242" spans="1:76" ht="15" customHeight="1">
      <c r="A242" s="41"/>
      <c r="B242" s="41"/>
      <c r="C242" s="41"/>
      <c r="D242" s="41"/>
      <c r="E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O242" s="41"/>
      <c r="BP242" s="41"/>
      <c r="BQ242" s="41"/>
      <c r="BR242" s="41"/>
      <c r="BS242" s="41"/>
      <c r="BT242" s="41"/>
      <c r="BU242" s="41"/>
      <c r="BV242" s="41"/>
      <c r="BW242" s="41"/>
      <c r="BX242" s="41"/>
    </row>
    <row r="243" spans="1:76" ht="15" customHeight="1">
      <c r="A243" s="41"/>
      <c r="B243" s="41"/>
      <c r="C243" s="41"/>
      <c r="D243" s="41"/>
      <c r="E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O243" s="41"/>
      <c r="BP243" s="41"/>
      <c r="BQ243" s="41"/>
      <c r="BR243" s="41"/>
      <c r="BS243" s="41"/>
      <c r="BT243" s="41"/>
      <c r="BU243" s="41"/>
      <c r="BV243" s="41"/>
      <c r="BW243" s="41"/>
      <c r="BX243" s="41"/>
    </row>
    <row r="244" spans="1:76" ht="15" customHeight="1">
      <c r="A244" s="41"/>
      <c r="B244" s="41"/>
      <c r="C244" s="41"/>
      <c r="D244" s="41"/>
      <c r="E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O244" s="41"/>
      <c r="BP244" s="41"/>
      <c r="BQ244" s="41"/>
      <c r="BR244" s="41"/>
      <c r="BS244" s="41"/>
      <c r="BT244" s="41"/>
      <c r="BU244" s="41"/>
      <c r="BV244" s="41"/>
      <c r="BW244" s="41"/>
      <c r="BX244" s="41"/>
    </row>
    <row r="245" spans="1:76" ht="15" customHeight="1">
      <c r="A245" s="41"/>
      <c r="B245" s="41"/>
      <c r="C245" s="41"/>
      <c r="D245" s="41"/>
      <c r="E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O245" s="41"/>
      <c r="BP245" s="41"/>
      <c r="BQ245" s="41"/>
      <c r="BR245" s="41"/>
      <c r="BS245" s="41"/>
      <c r="BT245" s="41"/>
      <c r="BU245" s="41"/>
      <c r="BV245" s="41"/>
      <c r="BW245" s="41"/>
      <c r="BX245" s="41"/>
    </row>
    <row r="246" spans="1:76" ht="15" customHeight="1">
      <c r="A246" s="41"/>
      <c r="B246" s="41"/>
      <c r="C246" s="41"/>
      <c r="D246" s="41"/>
      <c r="E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O246" s="41"/>
      <c r="BP246" s="41"/>
      <c r="BQ246" s="41"/>
      <c r="BR246" s="41"/>
      <c r="BS246" s="41"/>
      <c r="BT246" s="41"/>
      <c r="BU246" s="41"/>
      <c r="BV246" s="41"/>
      <c r="BW246" s="41"/>
      <c r="BX246" s="41"/>
    </row>
    <row r="247" spans="1:76" ht="15" customHeight="1">
      <c r="A247" s="41"/>
      <c r="B247" s="41"/>
      <c r="C247" s="41"/>
      <c r="D247" s="41"/>
      <c r="E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O247" s="41"/>
      <c r="BP247" s="41"/>
      <c r="BQ247" s="41"/>
      <c r="BR247" s="41"/>
      <c r="BS247" s="41"/>
      <c r="BT247" s="41"/>
      <c r="BU247" s="41"/>
      <c r="BV247" s="41"/>
      <c r="BW247" s="41"/>
      <c r="BX247" s="41"/>
    </row>
  </sheetData>
  <sheetProtection sheet="1" objects="1" scenarios="1" formatCells="0"/>
  <mergeCells count="36">
    <mergeCell ref="C25:C26"/>
    <mergeCell ref="H25:H26"/>
    <mergeCell ref="C13:C14"/>
    <mergeCell ref="C19:C20"/>
    <mergeCell ref="C23:C24"/>
    <mergeCell ref="H23:H24"/>
    <mergeCell ref="A27:M27"/>
    <mergeCell ref="H13:H14"/>
    <mergeCell ref="C21:C22"/>
    <mergeCell ref="H19:H20"/>
    <mergeCell ref="E9:E10"/>
    <mergeCell ref="F9:F10"/>
    <mergeCell ref="L9:L10"/>
    <mergeCell ref="M9:M10"/>
    <mergeCell ref="C9:C10"/>
    <mergeCell ref="J9:J10"/>
    <mergeCell ref="K9:K10"/>
    <mergeCell ref="D9:D10"/>
    <mergeCell ref="C15:C16"/>
    <mergeCell ref="H15:H16"/>
    <mergeCell ref="C17:C18"/>
    <mergeCell ref="H17:H18"/>
    <mergeCell ref="A1:M1"/>
    <mergeCell ref="H21:H22"/>
    <mergeCell ref="H11:H12"/>
    <mergeCell ref="G9:G10"/>
    <mergeCell ref="H9:H10"/>
    <mergeCell ref="A4:M4"/>
    <mergeCell ref="B12:C12"/>
    <mergeCell ref="A11:C11"/>
    <mergeCell ref="A7:C8"/>
    <mergeCell ref="D7:H8"/>
    <mergeCell ref="J7:M8"/>
    <mergeCell ref="I7:I10"/>
    <mergeCell ref="L5:M5"/>
    <mergeCell ref="L6:M6"/>
  </mergeCells>
  <phoneticPr fontId="2"/>
  <dataValidations count="1">
    <dataValidation type="whole" imeMode="halfAlpha" operator="greaterThanOrEqual" allowBlank="1" showInputMessage="1" showErrorMessage="1" sqref="J20:M21 D13:G26">
      <formula1>0</formula1>
    </dataValidation>
  </dataValidations>
  <printOptions horizontalCentered="1"/>
  <pageMargins left="0.59055118110236227" right="0.59055118110236227" top="0.78740157480314965" bottom="0.59055118110236227" header="0.59055118110236227" footer="0.39370078740157483"/>
  <pageSetup paperSize="9" scale="85" orientation="landscape" blackAndWhite="1" r:id="rId1"/>
  <colBreaks count="1" manualBreakCount="1">
    <brk id="13" min="2" max="31"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
  <sheetViews>
    <sheetView view="pageBreakPreview" zoomScaleNormal="100" zoomScaleSheetLayoutView="100" workbookViewId="0"/>
  </sheetViews>
  <sheetFormatPr defaultRowHeight="13.5"/>
  <sheetData/>
  <sheetProtection sheet="1" objects="1" scenarios="1"/>
  <phoneticPr fontId="2"/>
  <printOptions horizontalCentered="1"/>
  <pageMargins left="0.78740157480314965" right="0.78740157480314965" top="0.78740157480314965" bottom="0.78740157480314965" header="0.59055118110236227" footer="0.39370078740157483"/>
  <pageSetup paperSize="9" orientation="portrait" horizontalDpi="4294967293" r:id="rId1"/>
  <drawing r:id="rId2"/>
  <legacyDrawing r:id="rId3"/>
  <oleObjects>
    <mc:AlternateContent xmlns:mc="http://schemas.openxmlformats.org/markup-compatibility/2006">
      <mc:Choice Requires="x14">
        <oleObject progId="Word.Document.12" shapeId="7169" r:id="rId4">
          <objectPr defaultSize="0" autoPict="0" r:id="rId5">
            <anchor moveWithCells="1">
              <from>
                <xdr:col>0</xdr:col>
                <xdr:colOff>0</xdr:colOff>
                <xdr:row>0</xdr:row>
                <xdr:rowOff>0</xdr:rowOff>
              </from>
              <to>
                <xdr:col>8</xdr:col>
                <xdr:colOff>657225</xdr:colOff>
                <xdr:row>56</xdr:row>
                <xdr:rowOff>0</xdr:rowOff>
              </to>
            </anchor>
          </objectPr>
        </oleObject>
      </mc:Choice>
      <mc:Fallback>
        <oleObject progId="Word.Document.12" shapeId="71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入力表（最初に入力）</vt:lpstr>
      <vt:lpstr>様式第1-2号</vt:lpstr>
      <vt:lpstr>別紙（事業内容）</vt:lpstr>
      <vt:lpstr>別添（経費の配分）</vt:lpstr>
      <vt:lpstr>役割分担表</vt:lpstr>
      <vt:lpstr>'入力表（最初に入力）'!Print_Area</vt:lpstr>
      <vt:lpstr>'別紙（事業内容）'!Print_Area</vt:lpstr>
      <vt:lpstr>'別添（経費の配分）'!Print_Area</vt:lpstr>
      <vt:lpstr>役割分担表!Print_Area</vt:lpstr>
      <vt:lpstr>'様式第1-2号'!Print_Area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yanagisawa</cp:lastModifiedBy>
  <cp:lastPrinted>2015-12-12T06:22:19Z</cp:lastPrinted>
  <dcterms:created xsi:type="dcterms:W3CDTF">2008-01-15T00:48:52Z</dcterms:created>
  <dcterms:modified xsi:type="dcterms:W3CDTF">2016-02-21T10:36:44Z</dcterms:modified>
</cp:coreProperties>
</file>